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autoCompressPictures="0" defaultThemeVersion="124226"/>
  <mc:AlternateContent xmlns:mc="http://schemas.openxmlformats.org/markup-compatibility/2006">
    <mc:Choice Requires="x15">
      <x15ac:absPath xmlns:x15ac="http://schemas.microsoft.com/office/spreadsheetml/2010/11/ac" url="S:\MACS\2024 MACS Manual Updates\MACS Manual Word Docs\Section III\Revised and Ready to Post\POSTED TO WEBSITE FEBRUARY 2024\"/>
    </mc:Choice>
  </mc:AlternateContent>
  <xr:revisionPtr revIDLastSave="0" documentId="13_ncr:1_{46D1A266-58C7-451E-968E-A8E24C0B13F1}" xr6:coauthVersionLast="47" xr6:coauthVersionMax="47" xr10:uidLastSave="{00000000-0000-0000-0000-000000000000}"/>
  <bookViews>
    <workbookView xWindow="-108" yWindow="-108" windowWidth="23256" windowHeight="14016" tabRatio="700" activeTab="6" xr2:uid="{00000000-000D-0000-FFFF-FFFF00000000}"/>
  </bookViews>
  <sheets>
    <sheet name="Provisions, Required" sheetId="2" r:id="rId1"/>
    <sheet name="Attachment Page 2A" sheetId="6" state="hidden" r:id="rId2"/>
    <sheet name="Calculation Sheet, Required " sheetId="4" r:id="rId3"/>
    <sheet name="Roof Diagram - Required" sheetId="8" state="hidden" r:id="rId4"/>
    <sheet name="Application Tool_Required" sheetId="5" state="hidden" r:id="rId5"/>
    <sheet name="Roof Diagram - Required (2)" sheetId="11" r:id="rId6"/>
    <sheet name="Calculation Tool " sheetId="9" r:id="rId7"/>
    <sheet name="Sheet3" sheetId="12" r:id="rId8"/>
    <sheet name="Sheet1" sheetId="10" r:id="rId9"/>
  </sheets>
  <definedNames>
    <definedName name="_xlnm.Print_Area" localSheetId="2">'Calculation Sheet, Required '!$A$1:$N$43</definedName>
    <definedName name="_xlnm.Print_Area" localSheetId="5">'Roof Diagram - Required (2)'!$A$1:$N$34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5" i="9" l="1"/>
  <c r="E94" i="9"/>
  <c r="E93" i="9"/>
  <c r="E92" i="9"/>
  <c r="E91" i="9"/>
  <c r="E90" i="9"/>
  <c r="E89" i="9"/>
  <c r="E88" i="9"/>
  <c r="E87" i="9"/>
  <c r="E86" i="9"/>
  <c r="E85" i="9"/>
  <c r="E84" i="9"/>
  <c r="E83" i="9"/>
  <c r="E82" i="9"/>
  <c r="E81" i="9"/>
  <c r="E80" i="9"/>
  <c r="E79" i="9"/>
  <c r="E78" i="9"/>
  <c r="E77" i="9"/>
  <c r="E76" i="9"/>
  <c r="E75" i="9"/>
  <c r="E74" i="9"/>
  <c r="E73" i="9"/>
  <c r="E72" i="9"/>
  <c r="E71" i="9"/>
  <c r="I17" i="12"/>
  <c r="E31" i="9"/>
  <c r="E30" i="9"/>
  <c r="E29" i="9"/>
  <c r="E28" i="9"/>
  <c r="E27" i="9"/>
  <c r="E26" i="9"/>
  <c r="E25" i="9"/>
  <c r="E24" i="9"/>
  <c r="E23" i="9"/>
  <c r="E22" i="9"/>
  <c r="E21" i="9"/>
  <c r="E20" i="9"/>
  <c r="E19" i="9"/>
  <c r="E18" i="9"/>
  <c r="E17" i="9"/>
  <c r="E16" i="9"/>
  <c r="E15" i="9"/>
  <c r="E14" i="9"/>
  <c r="E13" i="9"/>
  <c r="E12" i="9"/>
  <c r="E11" i="9"/>
  <c r="E10" i="9"/>
  <c r="E9" i="9"/>
  <c r="E8" i="9"/>
  <c r="E7" i="9"/>
  <c r="F19" i="4"/>
  <c r="M13" i="11" l="1"/>
  <c r="M39" i="11"/>
  <c r="I25" i="11"/>
  <c r="G25" i="11"/>
  <c r="C25" i="11"/>
  <c r="A25" i="11"/>
  <c r="I23" i="11"/>
  <c r="G23" i="11"/>
  <c r="C23" i="11"/>
  <c r="A23" i="11"/>
  <c r="K18" i="11"/>
  <c r="D18" i="11"/>
  <c r="K17" i="11"/>
  <c r="D17" i="11"/>
  <c r="M1" i="11"/>
  <c r="E25" i="4"/>
  <c r="E63" i="9"/>
  <c r="E62" i="9"/>
  <c r="E61" i="9"/>
  <c r="E60" i="9"/>
  <c r="E59" i="9"/>
  <c r="E58" i="9"/>
  <c r="E57" i="9"/>
  <c r="E56" i="9"/>
  <c r="E55" i="9"/>
  <c r="E54" i="9"/>
  <c r="E53" i="9"/>
  <c r="E52" i="9"/>
  <c r="E51" i="9"/>
  <c r="E50" i="9"/>
  <c r="E49" i="9"/>
  <c r="E48" i="9"/>
  <c r="E47" i="9"/>
  <c r="E46" i="9"/>
  <c r="E45" i="9"/>
  <c r="E44" i="9"/>
  <c r="E43" i="9"/>
  <c r="E42" i="9"/>
  <c r="E41" i="9"/>
  <c r="E40" i="9"/>
  <c r="E39" i="9"/>
  <c r="I23" i="8"/>
  <c r="H11" i="4"/>
  <c r="A25" i="8"/>
  <c r="D18" i="8"/>
  <c r="M1" i="8"/>
  <c r="I25" i="8"/>
  <c r="C23" i="8"/>
  <c r="C25" i="8"/>
  <c r="K18" i="8"/>
  <c r="K17" i="8"/>
  <c r="D17" i="8"/>
  <c r="A23" i="8"/>
  <c r="G25" i="8"/>
  <c r="G23" i="8"/>
  <c r="E25" i="8"/>
  <c r="H27" i="6"/>
  <c r="H29" i="6" s="1"/>
  <c r="H25" i="6"/>
  <c r="G17" i="6"/>
  <c r="G16" i="6"/>
  <c r="G15" i="6"/>
  <c r="G14" i="6"/>
  <c r="E8" i="6"/>
  <c r="H3" i="6"/>
  <c r="A2" i="5"/>
  <c r="H14" i="4"/>
  <c r="H13" i="4"/>
  <c r="H12" i="4"/>
  <c r="M3" i="4"/>
  <c r="L25" i="4"/>
  <c r="G18" i="6" l="1"/>
  <c r="K19" i="8"/>
  <c r="K23" i="8"/>
  <c r="H30" i="6"/>
  <c r="H32" i="6" s="1"/>
  <c r="H33" i="6" s="1"/>
  <c r="E25" i="11"/>
  <c r="H15" i="4"/>
  <c r="B25" i="4" s="1"/>
  <c r="D25" i="4" s="1"/>
  <c r="K23" i="11"/>
  <c r="E23" i="11"/>
  <c r="K25" i="11"/>
  <c r="D19" i="11"/>
  <c r="K19" i="11"/>
  <c r="D19" i="8"/>
  <c r="E23" i="8"/>
  <c r="K25" i="8"/>
  <c r="K26" i="8" s="1"/>
  <c r="E26" i="8"/>
  <c r="C12" i="5" l="1"/>
  <c r="E26" i="11"/>
  <c r="F25" i="4"/>
  <c r="I25" i="4" s="1"/>
  <c r="K26" i="11"/>
  <c r="N26" i="11" s="1"/>
  <c r="H25" i="4" l="1"/>
  <c r="K25" i="4" s="1"/>
  <c r="M21" i="11" s="1"/>
  <c r="M26" i="11"/>
  <c r="M25" i="4" l="1"/>
  <c r="E12" i="5"/>
  <c r="F12" i="5" l="1"/>
  <c r="N21" i="11"/>
  <c r="M22" i="11" l="1"/>
  <c r="N22" i="11" s="1"/>
  <c r="M23" i="11"/>
  <c r="N23" i="11" s="1"/>
</calcChain>
</file>

<file path=xl/sharedStrings.xml><?xml version="1.0" encoding="utf-8"?>
<sst xmlns="http://schemas.openxmlformats.org/spreadsheetml/2006/main" count="252" uniqueCount="179">
  <si>
    <t>Current number of Animal Units</t>
  </si>
  <si>
    <t>Animal Type</t>
  </si>
  <si>
    <t>Cattle</t>
  </si>
  <si>
    <t>Horses</t>
  </si>
  <si>
    <t>Swine</t>
  </si>
  <si>
    <t>MACS Cost-Sharing - Total Square Feet</t>
  </si>
  <si>
    <t>Total Space Required Square Feet</t>
  </si>
  <si>
    <t xml:space="preserve"> </t>
  </si>
  <si>
    <t>Minimum Square Feet Required by Producer</t>
  </si>
  <si>
    <t>X</t>
  </si>
  <si>
    <t>Additional square footage of roof and cover required to be built by producer</t>
  </si>
  <si>
    <t>Maryland Agricultural Water Quality Cost-Share Program (MACS)</t>
  </si>
  <si>
    <t>Maryland Department of Agriculture</t>
  </si>
  <si>
    <t>Heavy Use Area (561) and Roofs and Covers (367) Worksheet</t>
  </si>
  <si>
    <t>Producer's net square footage for housing (plus or minus)</t>
  </si>
  <si>
    <t>MACS Cost-Sharing  Square Feet per animal unit</t>
  </si>
  <si>
    <t>Length</t>
  </si>
  <si>
    <t>Width =</t>
  </si>
  <si>
    <t xml:space="preserve">Sheep </t>
  </si>
  <si>
    <t>1) Existing Housing - Total Square Footage</t>
  </si>
  <si>
    <t>Number of Head</t>
  </si>
  <si>
    <t>Average Animal Weight (lbs)</t>
  </si>
  <si>
    <t>Page 2 of 2</t>
  </si>
  <si>
    <t>ATTACHMENT TO COST-SHARE AGREEMENT NO. _______________________</t>
  </si>
  <si>
    <t>PROVISIONS FOR HEAVY USE AREA PROTECTION(561), AND/OR, ROOF AND COVERS (367)</t>
  </si>
  <si>
    <t xml:space="preserve">The Applicant agrees: </t>
  </si>
  <si>
    <t>It may be necessary to confine animals during inclement weather.</t>
  </si>
  <si>
    <t>By: _________________________        Date: _________________________</t>
  </si>
  <si>
    <t>1.</t>
  </si>
  <si>
    <t>2.</t>
  </si>
  <si>
    <t>3.</t>
  </si>
  <si>
    <t>4.</t>
  </si>
  <si>
    <t>5.</t>
  </si>
  <si>
    <t>6.</t>
  </si>
  <si>
    <t>7.</t>
  </si>
  <si>
    <t>8.</t>
  </si>
  <si>
    <t>Maintenance life will be 15 years for a roofed Heavy Use Area Protection (561).</t>
  </si>
  <si>
    <t>Any existing Heavy Use Area Protection must meet NRCS standards. A status review is required to be completed for the Heavy Use Area Protection to be eligible for costshare under Roof and Covers (367).</t>
  </si>
  <si>
    <t>A roofed Heavy Use Area Protection is only eligible if on a Heavy Use Area Protection constructed of concrete.</t>
  </si>
  <si>
    <t>9.</t>
  </si>
  <si>
    <t>Any roofed Heavy Use Area (HUA) Protection must meet NRCS standards for roof and covers (367).</t>
  </si>
  <si>
    <t>Heifers</t>
  </si>
  <si>
    <t>Calves</t>
  </si>
  <si>
    <t>Total Animal Units (3)</t>
  </si>
  <si>
    <t>Beef Cows</t>
  </si>
  <si>
    <t>Dairy Cows</t>
  </si>
  <si>
    <t>Total</t>
  </si>
  <si>
    <t>Producer's total housing provided - Square Feet</t>
  </si>
  <si>
    <t>3) Calculations (*1)</t>
  </si>
  <si>
    <r>
      <rPr>
        <b/>
        <sz val="12"/>
        <color theme="1"/>
        <rFont val="Calibri"/>
        <family val="2"/>
        <scheme val="minor"/>
      </rPr>
      <t>A</t>
    </r>
    <r>
      <rPr>
        <sz val="12"/>
        <color theme="1"/>
        <rFont val="Calibri"/>
        <family val="2"/>
        <scheme val="minor"/>
      </rPr>
      <t>nimal Type</t>
    </r>
  </si>
  <si>
    <t>This worksheet is required to be submitted with a MACS Application.</t>
  </si>
  <si>
    <t>(*3) Minimum square footage to be built  and reflected in the MACS Application to achieve 100 square feet per animal unit.</t>
  </si>
  <si>
    <t>Agreement No.</t>
  </si>
  <si>
    <t>New HUA with Roof:</t>
  </si>
  <si>
    <t>Application set up for:</t>
  </si>
  <si>
    <t>Roof on Existing HUA:</t>
  </si>
  <si>
    <t>Co-Cost with NRCS:</t>
  </si>
  <si>
    <t>YES</t>
  </si>
  <si>
    <t>Imminent Start-Up or Expansion:</t>
  </si>
  <si>
    <t>Status Review of existing HUA submitted:</t>
  </si>
  <si>
    <t>NO</t>
  </si>
  <si>
    <t>Animal Waste System Plan</t>
  </si>
  <si>
    <t>MACS Provision Sheet Submitted</t>
  </si>
  <si>
    <t>NMP</t>
  </si>
  <si>
    <t>MACS Application</t>
  </si>
  <si>
    <t>Comments:</t>
  </si>
  <si>
    <t>367 - Roofs and Covers</t>
  </si>
  <si>
    <t>382 - Fencing</t>
  </si>
  <si>
    <t xml:space="preserve">468 - Lined Waterway or Outlet </t>
  </si>
  <si>
    <t>NO - Not Required</t>
  </si>
  <si>
    <t>NO - Required</t>
  </si>
  <si>
    <t>&gt;100</t>
  </si>
  <si>
    <t>Length (ft)</t>
  </si>
  <si>
    <t>Width (ft)  =</t>
  </si>
  <si>
    <t>2) Animal unit conversion - 1000 pound live animal weight = one (1) animal unit (AU).</t>
  </si>
  <si>
    <t>Animal type</t>
  </si>
  <si>
    <t>Current number of animal units</t>
  </si>
  <si>
    <t>Total required square feet per animal unit</t>
  </si>
  <si>
    <t>Total required square feet (AU x sq.ft./AU)</t>
  </si>
  <si>
    <t>Producer's minimum required square feet (AU x producer's min. sq. ft./AU)</t>
  </si>
  <si>
    <t>Producer's currently provided housing in square feet</t>
  </si>
  <si>
    <t>Producer's net square feet for housing (+ or -)(total required sq.ft. - producer's min. sq.ft.)</t>
  </si>
  <si>
    <r>
      <t>Additional square feet of roof and cover required to be built,</t>
    </r>
    <r>
      <rPr>
        <sz val="14"/>
        <rFont val="Calibri"/>
        <family val="2"/>
        <scheme val="minor"/>
      </rPr>
      <t xml:space="preserve"> funded in full by producer</t>
    </r>
  </si>
  <si>
    <t>MACS cost-sharing in square feet per animal unit</t>
  </si>
  <si>
    <t>Total square feet eligible for MACS cost-sharing at 87.5% (*2)(total req. - producer's min.)</t>
  </si>
  <si>
    <r>
      <t>Total square feet of roof and cover to be built (*3)</t>
    </r>
    <r>
      <rPr>
        <sz val="14"/>
        <rFont val="Calibri"/>
        <family val="2"/>
        <scheme val="minor"/>
      </rPr>
      <t xml:space="preserve">(funded by producer +  MACS eligible) </t>
    </r>
  </si>
  <si>
    <t>(*1) Also see NRCS "Risk Assessment for Requesting a Roof or Cover"</t>
  </si>
  <si>
    <t xml:space="preserve">4) a. Please provide brief description of project below.                                                                                                                                                                                                                                                       
</t>
  </si>
  <si>
    <t>All feeding, other than grazing, must occur inside the confined feeding area (covered heavy use area).  This includes the use of round bale hay feeders.</t>
  </si>
  <si>
    <t>10.</t>
  </si>
  <si>
    <t>Other</t>
  </si>
  <si>
    <t>Animals Above</t>
  </si>
  <si>
    <r>
      <t>(*2) Eligible square footage for MACS Application(s) &amp; Claim(s) to receive a cost-share payment</t>
    </r>
    <r>
      <rPr>
        <sz val="14"/>
        <rFont val="Calibri"/>
        <family val="2"/>
        <scheme val="minor"/>
      </rPr>
      <t xml:space="preserve"> </t>
    </r>
  </si>
  <si>
    <t xml:space="preserve">Total square feet  of housing provided by producer </t>
  </si>
  <si>
    <t xml:space="preserve">Not to increase the number of animal units with access to the roofed HUA during the maintenance life of the practice as documented in the MACS Application and Waste Management System Plan.         </t>
  </si>
  <si>
    <t>11.</t>
  </si>
  <si>
    <t>12.</t>
  </si>
  <si>
    <t>Manure collected within a roofed or covered heavy use area must be transferred to an available waste storage facility every 30 to 60 days.</t>
  </si>
  <si>
    <t>Producer's required minimum square feet per animal unit</t>
  </si>
  <si>
    <t>Producer's required minimum per Square Feet/au</t>
  </si>
  <si>
    <t>Square Foot Total                                   (100 sq. ft./au required)</t>
  </si>
  <si>
    <t>Square Footage - Cooperator (40 sq. ft/au)</t>
  </si>
  <si>
    <t>Square Footage  - MACS/NRCS (60 sq ft/au)</t>
  </si>
  <si>
    <t>Documents Submitted &amp; Approved/Signed (Y/N)</t>
  </si>
  <si>
    <t>Animal Units (number)</t>
  </si>
  <si>
    <t>Companion Practices within MACS Application:</t>
  </si>
  <si>
    <t>Total Square Feet Eligible for MACS Cost-Sharing (*1)</t>
  </si>
  <si>
    <t>Total Square Feet of Roof and Cover to be built (*2)</t>
  </si>
  <si>
    <t>558 - Roof Runoff *</t>
  </si>
  <si>
    <r>
      <t xml:space="preserve">*  Per the 561/367. Heavy Use Area/Roofs and Covers Standard - Cost-sharing is </t>
    </r>
    <r>
      <rPr>
        <b/>
        <u/>
        <sz val="12"/>
        <color theme="1"/>
        <rFont val="Calibri"/>
        <family val="2"/>
        <scheme val="minor"/>
      </rPr>
      <t>not authorized</t>
    </r>
    <r>
      <rPr>
        <sz val="12"/>
        <color theme="1"/>
        <rFont val="Calibri"/>
        <family val="2"/>
        <scheme val="minor"/>
      </rPr>
      <t xml:space="preserve"> for any construction or portion thereof that is greater than 60 sq. ft. per animal unit when used as a feeding or confinement area </t>
    </r>
    <r>
      <rPr>
        <i/>
        <sz val="12"/>
        <color theme="1"/>
        <rFont val="Calibri"/>
        <family val="2"/>
        <scheme val="minor"/>
      </rPr>
      <t>(includes roof runoff 558)</t>
    </r>
    <r>
      <rPr>
        <sz val="12"/>
        <color theme="1"/>
        <rFont val="Calibri"/>
        <family val="2"/>
        <scheme val="minor"/>
      </rPr>
      <t>.</t>
    </r>
  </si>
  <si>
    <t>Heavy Use Areas &amp; Roofs and Covers - Application Tool</t>
  </si>
  <si>
    <t>MANURE STORAGE</t>
  </si>
  <si>
    <t>Length ft.</t>
  </si>
  <si>
    <t>Width ft.</t>
  </si>
  <si>
    <t>Eaves ft.</t>
  </si>
  <si>
    <t>Cover HUA Total Square Footage</t>
  </si>
  <si>
    <t>COVERED HEAVY USE AREA - ROOF SQUARE FOOTAGE CALCULATIONS - WITH EAVES</t>
  </si>
  <si>
    <t>(ALL EAVES LIMITED TO 2 FEET)</t>
  </si>
  <si>
    <t>13.</t>
  </si>
  <si>
    <t>Manure Storage Total Square Footage</t>
  </si>
  <si>
    <t>COVERED HUA SQUARE FOOTAGE w/Eaves</t>
  </si>
  <si>
    <t>MANURE STORAGE FOOTPRINT - Square Footage</t>
  </si>
  <si>
    <t>COVERED HUA   FOOTPRINT - SQUARE FOOTAGE</t>
  </si>
  <si>
    <t>MANURE STORAGE w/Eaves</t>
  </si>
  <si>
    <t>TOTAL Footprint Sq Ft</t>
  </si>
  <si>
    <t xml:space="preserve">COVERED HUA - Dimensions represents the 60 sq. ft. per animal unit eligible for MACS cost-share.(*)        </t>
  </si>
  <si>
    <t>Dimensions and calculations on this diagram must be consistent with the submitted MACS application.</t>
  </si>
  <si>
    <t xml:space="preserve">(*1) Eligible square footage (footprint dimensions) for MACS Application(s) &amp; Claim(s) to receive a cost-share payment. </t>
  </si>
  <si>
    <t>NOTE: The width of the manure storage and the covered HUA are not required to match.</t>
  </si>
  <si>
    <t>Heavy Use Area (561) and Roofs and Covers (367) Calculation Sheet</t>
  </si>
  <si>
    <t>Page 1 of 4</t>
  </si>
  <si>
    <t>Page 2 of 4</t>
  </si>
  <si>
    <t>Page 3 of 4</t>
  </si>
  <si>
    <t>Page 4 of 4</t>
  </si>
  <si>
    <t>MACS MANUAL</t>
  </si>
  <si>
    <t>I have read the above provisions and shall comply with them.  Also, I have reviewed the following calculations (pages 2-4) and agree with them.</t>
  </si>
  <si>
    <t xml:space="preserve">The storage of mobile and non-mobile equipment or supplies is prohibited. However, the mobile farm equipment used to routinely scrape the HUA may be permitted, provided it does not affect compliance with the Waste Management System Plan for the farm.  </t>
  </si>
  <si>
    <t>Construction of a roofed or covered heavy use area shall not result in any new or additional soil erosion or runoff. If the HUA causes other natural resource issues implementation of other best management practices may be necessary.</t>
  </si>
  <si>
    <t xml:space="preserve">SECTION III </t>
  </si>
  <si>
    <t>Housing Provided by Producer - Square Feet</t>
  </si>
  <si>
    <t xml:space="preserve">Any construction of a roof or cover shall result in a contiguous total of the square footage per animal unit as stated in the Heavy Use Area Protection standard.                      </t>
  </si>
  <si>
    <t xml:space="preserve">Cost-sharing is not authorized for: a) any construction of roof eaves greater than 2 feet, and b) any construction of a peak overshot built for additional ventilation. </t>
  </si>
  <si>
    <t>100 Sq. Ft. per AU</t>
  </si>
  <si>
    <t>80 Sq. Ft. per AU</t>
  </si>
  <si>
    <t>65 Sq. Ft. per AU</t>
  </si>
  <si>
    <t>Calculated Quantity (60 Sq. Ft. per A.U.)    MACS Rate</t>
  </si>
  <si>
    <t>Calculated Quantity (60 Sq. Ft. per A.U.)  MACS Rate</t>
  </si>
  <si>
    <t>Calculated Quantity (60 Sq. Ft. per A.U.)   MACS Rate</t>
  </si>
  <si>
    <t>(*2) Minimum square footage (footprint dimensions) to be built  to achieve 80/100/65 square feet per animal unit.</t>
  </si>
  <si>
    <t>Total Space required per animal unit - Square Feet 80/100/65</t>
  </si>
  <si>
    <t xml:space="preserve">Covered HUA (561/367) - Calculations based on 80 square feet per animal unit - </t>
  </si>
  <si>
    <t xml:space="preserve">Covered HUA (561/367) - Calculations based on 65 square feet per animal unit - </t>
  </si>
  <si>
    <t xml:space="preserve">Covered HUA (561/367) - Calculations based on 100 square feet per animal unit - </t>
  </si>
  <si>
    <t>21) Materials/Service                                            (Application Component)</t>
  </si>
  <si>
    <t>Total Project Quantity</t>
  </si>
  <si>
    <t xml:space="preserve">4) a. Please provide brief description of project below and the full size (dimensions in feet) of the Covered HUA being built based on 80/100/65 sq. ft. per animal unit.                                                                                                                                                                                                                                                          </t>
  </si>
  <si>
    <t>3) Calculations (*1) Standard construction for 80/100/65 square feet per animal unit.</t>
  </si>
  <si>
    <t>The maximun roofed HUA square footage eligible for financial assistance is 60 square feet per animal unit.</t>
  </si>
  <si>
    <t>14.</t>
  </si>
  <si>
    <t>When constructing a roofed HUA based on 80 square feet per animal unit, 20 square feet of housing per animal unit must be made available by the applicant. When constructing a roofed HUA based on 100 square feet per animal unit with the approval of NRCS, 40 square feet of housing per animal unit must be made available by the applicant.  When constructing a roofed HUA based on 65 square feet per animal unit with the approval of NRCS, 5 square feet of housing per animal unit must be made available by the applicant.  The housing area provided by the applicant is subject to the same maintenance life requirements as the roofed heavy use area receiving cost-share. (5.)</t>
  </si>
  <si>
    <r>
      <t xml:space="preserve">Total Square Feet of Roof and Cover </t>
    </r>
    <r>
      <rPr>
        <u/>
        <sz val="11"/>
        <color theme="1"/>
        <rFont val="Calibri"/>
        <family val="2"/>
        <scheme val="minor"/>
      </rPr>
      <t>to be built</t>
    </r>
    <r>
      <rPr>
        <sz val="11"/>
        <color theme="1"/>
        <rFont val="Calibri"/>
        <family val="2"/>
        <scheme val="minor"/>
      </rPr>
      <t xml:space="preserve"> </t>
    </r>
  </si>
  <si>
    <t xml:space="preserve">COVERED HUA - Dimensions represents the size of structure being built(*)        </t>
  </si>
  <si>
    <t xml:space="preserve">Total Square Feet Eligible for MACS   Cost-Sharing(*) </t>
  </si>
  <si>
    <t>Component Quantity Calculations</t>
  </si>
  <si>
    <t>Square Footage per AU  Building Footprint</t>
  </si>
  <si>
    <t>MACS Roof         Sq. Ft.(*1)</t>
  </si>
  <si>
    <t>(*1) Approximite roof area with eaves.</t>
  </si>
  <si>
    <t>15.</t>
  </si>
  <si>
    <t>Cost-sharing is not authorized for appurtenances to feed, organize, or separate livestock.</t>
  </si>
  <si>
    <t>The square footage required to be provided or constructed by the applicant includes all of the components within the structure to complete the housing.</t>
  </si>
  <si>
    <t>16.</t>
  </si>
  <si>
    <t>Eaves ft. Total</t>
  </si>
  <si>
    <t>Built Roof                     Sq. Ft.( 1)*</t>
  </si>
  <si>
    <t>1) Animal unit conversion - 1000 pound live animal weight = one (1) animal unit.</t>
  </si>
  <si>
    <t>2) Existing Housing - Total Square Footage</t>
  </si>
  <si>
    <t>(Length - Consider truss rafters on four (4) foot centers)</t>
  </si>
  <si>
    <t>( EAVES and OVERHANGS LIMITED TO 3 FEET)</t>
  </si>
  <si>
    <t>Installing a covered heavy use area and waste storage facility.  HUA measures 104' x 60' x 14' and has two (2) waste storage facilities measureing 32' x 60' x 14' on each end of the heavy use area.  These measurements are based off of 80 sq. feet/AU being provided.</t>
  </si>
  <si>
    <t>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</si>
</sst>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0.0"/>
  </numFmts>
  <fonts count="37" x14ac:knownFonts="1">
    <font>
      <sz val="11"/>
      <color theme="1"/>
      <name val="Calibri"/>
      <family val="2"/>
      <scheme val="minor"/>
    </font>
    <font>
      <sz val="12"/>
      <color theme="1"/>
      <name val="Calibri"/>
      <family val="2"/>
      <scheme val="minor"/>
    </font>
    <font>
      <u val="singleAccounting"/>
      <sz val="11"/>
      <color theme="1"/>
      <name val="Calibri"/>
      <family val="2"/>
      <scheme val="minor"/>
    </font>
    <font>
      <u/>
      <sz val="28"/>
      <color theme="1"/>
      <name val="Calibri"/>
      <family val="2"/>
      <scheme val="minor"/>
    </font>
    <font>
      <sz val="16"/>
      <color theme="1"/>
      <name val="Calibri"/>
      <family val="2"/>
      <scheme val="minor"/>
    </font>
    <font>
      <sz val="12"/>
      <color theme="1"/>
      <name val="Calibri"/>
      <family val="2"/>
      <scheme val="minor"/>
    </font>
    <font>
      <sz val="14"/>
      <color theme="1"/>
      <name val="Calibri"/>
      <family val="2"/>
      <scheme val="minor"/>
    </font>
    <font>
      <sz val="11"/>
      <color theme="1"/>
      <name val="Times New Roman"/>
      <family val="1"/>
    </font>
    <font>
      <sz val="18"/>
      <color theme="1"/>
      <name val="Times New Roman"/>
      <family val="1"/>
    </font>
    <font>
      <sz val="20"/>
      <color theme="1"/>
      <name val="Times New Roman"/>
      <family val="1"/>
    </font>
    <font>
      <sz val="20"/>
      <color theme="1"/>
      <name val="Calibri"/>
      <family val="2"/>
      <scheme val="minor"/>
    </font>
    <font>
      <sz val="14"/>
      <color theme="1"/>
      <name val="Times New Roman"/>
      <family val="1"/>
    </font>
    <font>
      <u/>
      <sz val="12"/>
      <color theme="1"/>
      <name val="Calibri"/>
      <family val="2"/>
      <scheme val="minor"/>
    </font>
    <font>
      <b/>
      <sz val="12"/>
      <color theme="1"/>
      <name val="Calibri"/>
      <family val="2"/>
      <scheme val="minor"/>
    </font>
    <font>
      <b/>
      <sz val="11"/>
      <color theme="1"/>
      <name val="Calibri"/>
      <family val="2"/>
      <scheme val="minor"/>
    </font>
    <font>
      <sz val="18"/>
      <color theme="1"/>
      <name val="Calibri"/>
      <family val="2"/>
      <scheme val="minor"/>
    </font>
    <font>
      <b/>
      <u/>
      <sz val="14"/>
      <color theme="1"/>
      <name val="Calibri"/>
      <family val="2"/>
      <scheme val="minor"/>
    </font>
    <font>
      <b/>
      <sz val="14"/>
      <color theme="1"/>
      <name val="Calibri"/>
      <family val="2"/>
      <scheme val="minor"/>
    </font>
    <font>
      <u val="singleAccounting"/>
      <sz val="14"/>
      <color theme="1"/>
      <name val="Calibri"/>
      <family val="2"/>
      <scheme val="minor"/>
    </font>
    <font>
      <u/>
      <sz val="14"/>
      <color theme="1"/>
      <name val="Calibri"/>
      <family val="2"/>
      <scheme val="minor"/>
    </font>
    <font>
      <sz val="14"/>
      <name val="Calibri"/>
      <family val="2"/>
      <scheme val="minor"/>
    </font>
    <font>
      <sz val="12"/>
      <color theme="1"/>
      <name val="Times New Roman"/>
      <family val="1"/>
    </font>
    <font>
      <b/>
      <u/>
      <sz val="12"/>
      <color theme="1"/>
      <name val="Calibri"/>
      <family val="2"/>
      <scheme val="minor"/>
    </font>
    <font>
      <i/>
      <sz val="12"/>
      <color theme="1"/>
      <name val="Calibri"/>
      <family val="2"/>
      <scheme val="minor"/>
    </font>
    <font>
      <u/>
      <sz val="11"/>
      <color theme="1"/>
      <name val="Calibri"/>
      <family val="2"/>
      <scheme val="minor"/>
    </font>
    <font>
      <b/>
      <u/>
      <sz val="17"/>
      <color theme="1"/>
      <name val="Times New Roman"/>
      <family val="1"/>
    </font>
    <font>
      <sz val="20"/>
      <name val="Times New Roman"/>
      <family val="1"/>
    </font>
    <font>
      <sz val="20"/>
      <name val="Calibri"/>
      <family val="2"/>
      <scheme val="minor"/>
    </font>
    <font>
      <sz val="8"/>
      <name val="Calibri"/>
      <family val="2"/>
      <scheme val="minor"/>
    </font>
    <font>
      <sz val="12"/>
      <name val="Times New Roman"/>
      <family val="1"/>
    </font>
    <font>
      <b/>
      <sz val="12"/>
      <name val="Times New Roman"/>
      <family val="1"/>
    </font>
    <font>
      <b/>
      <sz val="16"/>
      <name val="Times New Roman"/>
      <family val="1"/>
    </font>
    <font>
      <sz val="11"/>
      <name val="Calibri"/>
      <family val="2"/>
      <scheme val="minor"/>
    </font>
    <font>
      <sz val="22"/>
      <color theme="1"/>
      <name val="Calibri"/>
      <family val="2"/>
      <scheme val="minor"/>
    </font>
    <font>
      <sz val="11"/>
      <color rgb="FFFF0000"/>
      <name val="Calibri"/>
      <family val="2"/>
      <scheme val="minor"/>
    </font>
    <font>
      <i/>
      <sz val="10"/>
      <color theme="1"/>
      <name val="Calibri"/>
      <family val="2"/>
      <scheme val="minor"/>
    </font>
    <font>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1"/>
        <bgColor indexed="64"/>
      </patternFill>
    </fill>
    <fill>
      <patternFill patternType="solid">
        <fgColor theme="3" tint="0.79998168889431442"/>
        <bgColor indexed="64"/>
      </patternFill>
    </fill>
    <fill>
      <patternFill patternType="lightGray"/>
    </fill>
    <fill>
      <patternFill patternType="lightGray">
        <bgColor theme="0"/>
      </patternFill>
    </fill>
    <fill>
      <patternFill patternType="solid">
        <fgColor theme="4" tint="0.79998168889431442"/>
        <bgColor indexed="64"/>
      </patternFill>
    </fill>
    <fill>
      <patternFill patternType="solid">
        <fgColor theme="5" tint="0.39997558519241921"/>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5" tint="0.59996337778862885"/>
        <bgColor indexed="64"/>
      </patternFill>
    </fill>
    <fill>
      <patternFill patternType="solid">
        <fgColor theme="6" tint="0.59999389629810485"/>
        <bgColor indexed="64"/>
      </patternFill>
    </fill>
  </fills>
  <borders count="102">
    <border>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style="thin">
        <color auto="1"/>
      </left>
      <right/>
      <top/>
      <bottom/>
      <diagonal/>
    </border>
    <border>
      <left style="thin">
        <color auto="1"/>
      </left>
      <right style="double">
        <color auto="1"/>
      </right>
      <top style="thin">
        <color auto="1"/>
      </top>
      <bottom style="thin">
        <color auto="1"/>
      </bottom>
      <diagonal/>
    </border>
    <border>
      <left style="thin">
        <color auto="1"/>
      </left>
      <right/>
      <top style="thin">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style="thin">
        <color auto="1"/>
      </right>
      <top/>
      <bottom style="thin">
        <color auto="1"/>
      </bottom>
      <diagonal/>
    </border>
    <border>
      <left style="double">
        <color auto="1"/>
      </left>
      <right/>
      <top style="double">
        <color auto="1"/>
      </top>
      <bottom style="thin">
        <color auto="1"/>
      </bottom>
      <diagonal/>
    </border>
    <border>
      <left/>
      <right style="double">
        <color auto="1"/>
      </right>
      <top style="thin">
        <color auto="1"/>
      </top>
      <bottom style="double">
        <color auto="1"/>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double">
        <color auto="1"/>
      </right>
      <top style="thin">
        <color auto="1"/>
      </top>
      <bottom style="thin">
        <color auto="1"/>
      </bottom>
      <diagonal/>
    </border>
    <border>
      <left style="thin">
        <color auto="1"/>
      </left>
      <right style="thin">
        <color auto="1"/>
      </right>
      <top/>
      <bottom/>
      <diagonal/>
    </border>
    <border>
      <left style="double">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top style="thin">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bottom style="mediumDashed">
        <color auto="1"/>
      </bottom>
      <diagonal/>
    </border>
    <border>
      <left/>
      <right style="thin">
        <color auto="1"/>
      </right>
      <top/>
      <bottom style="mediumDashed">
        <color auto="1"/>
      </bottom>
      <diagonal/>
    </border>
    <border>
      <left/>
      <right/>
      <top/>
      <bottom style="mediumDashed">
        <color auto="1"/>
      </bottom>
      <diagonal/>
    </border>
    <border>
      <left/>
      <right style="mediumDashed">
        <color auto="1"/>
      </right>
      <top style="thin">
        <color auto="1"/>
      </top>
      <bottom style="thin">
        <color auto="1"/>
      </bottom>
      <diagonal/>
    </border>
    <border>
      <left style="thin">
        <color auto="1"/>
      </left>
      <right style="thin">
        <color auto="1"/>
      </right>
      <top style="mediumDashed">
        <color auto="1"/>
      </top>
      <bottom/>
      <diagonal/>
    </border>
    <border>
      <left style="thin">
        <color auto="1"/>
      </left>
      <right style="mediumDashed">
        <color auto="1"/>
      </right>
      <top style="mediumDashed">
        <color auto="1"/>
      </top>
      <bottom style="thin">
        <color auto="1"/>
      </bottom>
      <diagonal/>
    </border>
    <border>
      <left style="mediumDashed">
        <color auto="1"/>
      </left>
      <right/>
      <top/>
      <bottom/>
      <diagonal/>
    </border>
    <border>
      <left style="thin">
        <color auto="1"/>
      </left>
      <right style="thin">
        <color auto="1"/>
      </right>
      <top/>
      <bottom style="mediumDashed">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right/>
      <top/>
      <bottom style="thick">
        <color auto="1"/>
      </bottom>
      <diagonal/>
    </border>
    <border>
      <left style="thick">
        <color auto="1"/>
      </left>
      <right style="mediumDashed">
        <color auto="1"/>
      </right>
      <top/>
      <bottom/>
      <diagonal/>
    </border>
    <border>
      <left style="mediumDashed">
        <color auto="1"/>
      </left>
      <right/>
      <top style="thin">
        <color auto="1"/>
      </top>
      <bottom style="thin">
        <color auto="1"/>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diagonal/>
    </border>
    <border>
      <left/>
      <right style="mediumDashed">
        <color auto="1"/>
      </right>
      <top style="thin">
        <color auto="1"/>
      </top>
      <bottom/>
      <diagonal/>
    </border>
    <border>
      <left/>
      <right style="mediumDashed">
        <color auto="1"/>
      </right>
      <top/>
      <bottom/>
      <diagonal/>
    </border>
    <border>
      <left/>
      <right style="mediumDashed">
        <color auto="1"/>
      </right>
      <top/>
      <bottom style="thin">
        <color auto="1"/>
      </bottom>
      <diagonal/>
    </border>
    <border>
      <left/>
      <right style="double">
        <color auto="1"/>
      </right>
      <top style="thin">
        <color auto="1"/>
      </top>
      <bottom/>
      <diagonal/>
    </border>
    <border>
      <left/>
      <right/>
      <top style="mediumDashed">
        <color auto="1"/>
      </top>
      <bottom/>
      <diagonal/>
    </border>
    <border>
      <left/>
      <right style="thin">
        <color auto="1"/>
      </right>
      <top style="mediumDashed">
        <color auto="1"/>
      </top>
      <bottom/>
      <diagonal/>
    </border>
    <border>
      <left style="mediumDashed">
        <color auto="1"/>
      </left>
      <right/>
      <top style="mediumDashed">
        <color auto="1"/>
      </top>
      <bottom/>
      <diagonal/>
    </border>
    <border>
      <left style="mediumDashed">
        <color auto="1"/>
      </left>
      <right/>
      <top/>
      <bottom style="mediumDashed">
        <color auto="1"/>
      </bottom>
      <diagonal/>
    </border>
    <border>
      <left style="thin">
        <color auto="1"/>
      </left>
      <right/>
      <top style="mediumDashed">
        <color auto="1"/>
      </top>
      <bottom/>
      <diagonal/>
    </border>
    <border>
      <left/>
      <right style="mediumDashed">
        <color auto="1"/>
      </right>
      <top style="thin">
        <color auto="1"/>
      </top>
      <bottom style="mediumDashed">
        <color auto="1"/>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uble">
        <color indexed="64"/>
      </left>
      <right/>
      <top style="thin">
        <color indexed="64"/>
      </top>
      <bottom style="thin">
        <color indexed="64"/>
      </bottom>
      <diagonal/>
    </border>
    <border>
      <left/>
      <right style="medium">
        <color indexed="64"/>
      </right>
      <top style="thin">
        <color auto="1"/>
      </top>
      <bottom style="double">
        <color indexed="64"/>
      </bottom>
      <diagonal/>
    </border>
    <border>
      <left style="medium">
        <color indexed="64"/>
      </left>
      <right style="medium">
        <color indexed="64"/>
      </right>
      <top style="thin">
        <color auto="1"/>
      </top>
      <bottom style="double">
        <color indexed="64"/>
      </bottom>
      <diagonal/>
    </border>
    <border>
      <left style="medium">
        <color indexed="64"/>
      </left>
      <right style="double">
        <color auto="1"/>
      </right>
      <top/>
      <bottom style="double">
        <color indexed="64"/>
      </bottom>
      <diagonal/>
    </border>
    <border>
      <left style="medium">
        <color indexed="64"/>
      </left>
      <right style="double">
        <color auto="1"/>
      </right>
      <top style="double">
        <color indexed="64"/>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right style="thin">
        <color auto="1"/>
      </right>
      <top/>
      <bottom style="double">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1">
    <xf numFmtId="0" fontId="0" fillId="0" borderId="0"/>
  </cellStyleXfs>
  <cellXfs count="382">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vertical="top"/>
    </xf>
    <xf numFmtId="0" fontId="9" fillId="0" borderId="0" xfId="0" applyFont="1" applyAlignment="1">
      <alignment horizontal="left"/>
    </xf>
    <xf numFmtId="0" fontId="10" fillId="0" borderId="0" xfId="0" applyFont="1" applyAlignment="1">
      <alignment horizontal="left"/>
    </xf>
    <xf numFmtId="0" fontId="10" fillId="0" borderId="0" xfId="0" applyFont="1"/>
    <xf numFmtId="49" fontId="9" fillId="0" borderId="0" xfId="0" applyNumberFormat="1" applyFont="1" applyAlignment="1">
      <alignment vertical="top"/>
    </xf>
    <xf numFmtId="0" fontId="9" fillId="0" borderId="0" xfId="0" applyFont="1"/>
    <xf numFmtId="0" fontId="7" fillId="0" borderId="0" xfId="0" applyFont="1"/>
    <xf numFmtId="0" fontId="8" fillId="0" borderId="0" xfId="0" applyFont="1" applyAlignment="1">
      <alignment horizontal="center"/>
    </xf>
    <xf numFmtId="0" fontId="12" fillId="0" borderId="0" xfId="0" applyFont="1"/>
    <xf numFmtId="0" fontId="12" fillId="0" borderId="0" xfId="0" applyFont="1" applyAlignment="1">
      <alignment horizontal="left"/>
    </xf>
    <xf numFmtId="0" fontId="5" fillId="2" borderId="9" xfId="0" applyFont="1" applyFill="1" applyBorder="1" applyAlignment="1">
      <alignment horizontal="center"/>
    </xf>
    <xf numFmtId="0" fontId="5" fillId="2" borderId="15" xfId="0" applyFont="1" applyFill="1" applyBorder="1" applyAlignment="1" applyProtection="1">
      <alignment horizontal="center"/>
      <protection locked="0"/>
    </xf>
    <xf numFmtId="0" fontId="5" fillId="0" borderId="0" xfId="0" applyFont="1"/>
    <xf numFmtId="14" fontId="5" fillId="0" borderId="0" xfId="0" applyNumberFormat="1" applyFont="1"/>
    <xf numFmtId="0" fontId="5" fillId="0" borderId="10" xfId="0" applyFont="1" applyBorder="1" applyAlignment="1">
      <alignment horizontal="center" vertical="center" wrapText="1"/>
    </xf>
    <xf numFmtId="3" fontId="0" fillId="0" borderId="13" xfId="0" applyNumberFormat="1" applyBorder="1" applyAlignment="1">
      <alignment horizontal="center" vertical="center" wrapText="1"/>
    </xf>
    <xf numFmtId="0" fontId="5" fillId="0" borderId="0" xfId="0" applyFont="1" applyAlignment="1">
      <alignment horizontal="left" vertical="top" wrapText="1"/>
    </xf>
    <xf numFmtId="0" fontId="6" fillId="0" borderId="0" xfId="0" applyFont="1" applyAlignment="1">
      <alignment horizontal="center"/>
    </xf>
    <xf numFmtId="0" fontId="5" fillId="2" borderId="9" xfId="0" applyFont="1" applyFill="1" applyBorder="1" applyAlignment="1">
      <alignment horizontal="center" vertical="center" wrapText="1"/>
    </xf>
    <xf numFmtId="3" fontId="0" fillId="2" borderId="13" xfId="0" applyNumberFormat="1" applyFill="1" applyBorder="1" applyAlignment="1" applyProtection="1">
      <alignment horizontal="center" vertical="center" wrapText="1"/>
      <protection locked="0"/>
    </xf>
    <xf numFmtId="0" fontId="5" fillId="6" borderId="10" xfId="0" applyFont="1" applyFill="1" applyBorder="1" applyAlignment="1">
      <alignment horizontal="center" vertical="center" wrapText="1"/>
    </xf>
    <xf numFmtId="3" fontId="0" fillId="6" borderId="13" xfId="0" applyNumberFormat="1" applyFill="1" applyBorder="1" applyAlignment="1">
      <alignment horizontal="center" vertical="center" wrapText="1"/>
    </xf>
    <xf numFmtId="0" fontId="14" fillId="0" borderId="0" xfId="0" applyFont="1" applyAlignment="1">
      <alignment horizontal="center"/>
    </xf>
    <xf numFmtId="0" fontId="3" fillId="0" borderId="0" xfId="0" applyFont="1" applyAlignment="1">
      <alignment horizontal="center"/>
    </xf>
    <xf numFmtId="14" fontId="0" fillId="0" borderId="0" xfId="0" applyNumberFormat="1" applyAlignment="1">
      <alignment horizontal="left"/>
    </xf>
    <xf numFmtId="0" fontId="0" fillId="0" borderId="0" xfId="0" applyAlignment="1">
      <alignment horizontal="right"/>
    </xf>
    <xf numFmtId="0" fontId="15" fillId="0" borderId="0" xfId="0" applyFont="1" applyAlignment="1">
      <alignment horizontal="center"/>
    </xf>
    <xf numFmtId="0" fontId="0" fillId="3" borderId="0" xfId="0" applyFill="1"/>
    <xf numFmtId="0" fontId="16" fillId="0" borderId="0" xfId="0" applyFont="1" applyAlignment="1">
      <alignment horizontal="left"/>
    </xf>
    <xf numFmtId="0" fontId="17" fillId="0" borderId="0" xfId="0" applyFont="1" applyAlignment="1">
      <alignment horizontal="left"/>
    </xf>
    <xf numFmtId="0" fontId="6" fillId="0" borderId="0" xfId="0" applyFont="1"/>
    <xf numFmtId="0" fontId="6" fillId="0" borderId="0" xfId="0" applyFont="1" applyAlignment="1">
      <alignment horizontal="left"/>
    </xf>
    <xf numFmtId="3" fontId="6" fillId="4" borderId="1" xfId="0" applyNumberFormat="1" applyFont="1" applyFill="1" applyBorder="1" applyAlignment="1" applyProtection="1">
      <alignment horizontal="center"/>
      <protection locked="0"/>
    </xf>
    <xf numFmtId="3" fontId="6" fillId="0" borderId="0" xfId="0" applyNumberFormat="1" applyFont="1" applyAlignment="1">
      <alignment horizontal="center"/>
    </xf>
    <xf numFmtId="3" fontId="18" fillId="0" borderId="0" xfId="0" applyNumberFormat="1" applyFont="1" applyAlignment="1">
      <alignment horizontal="center"/>
    </xf>
    <xf numFmtId="0" fontId="16" fillId="0" borderId="0" xfId="0" applyFont="1"/>
    <xf numFmtId="0" fontId="17" fillId="0" borderId="0" xfId="0" applyFont="1" applyAlignment="1">
      <alignment horizontal="center"/>
    </xf>
    <xf numFmtId="0" fontId="17" fillId="0" borderId="0" xfId="0" applyFont="1"/>
    <xf numFmtId="164" fontId="6" fillId="0" borderId="0" xfId="0" applyNumberFormat="1" applyFont="1" applyAlignment="1">
      <alignment horizontal="center"/>
    </xf>
    <xf numFmtId="0" fontId="6" fillId="3" borderId="0" xfId="0" applyFont="1" applyFill="1" applyAlignment="1">
      <alignment horizontal="right"/>
    </xf>
    <xf numFmtId="3" fontId="6" fillId="3" borderId="0" xfId="0" applyNumberFormat="1" applyFont="1" applyFill="1" applyAlignment="1" applyProtection="1">
      <alignment horizontal="right"/>
      <protection locked="0"/>
    </xf>
    <xf numFmtId="3" fontId="6" fillId="3" borderId="0" xfId="0" applyNumberFormat="1" applyFont="1" applyFill="1" applyAlignment="1">
      <alignment horizontal="center"/>
    </xf>
    <xf numFmtId="0" fontId="19" fillId="0" borderId="0" xfId="0" applyFont="1"/>
    <xf numFmtId="0" fontId="6" fillId="0" borderId="0" xfId="0" applyFont="1" applyAlignment="1">
      <alignment wrapText="1"/>
    </xf>
    <xf numFmtId="0" fontId="6" fillId="0" borderId="0" xfId="0" applyFont="1" applyAlignment="1">
      <alignment horizontal="left" vertical="top" wrapText="1"/>
    </xf>
    <xf numFmtId="0" fontId="6" fillId="0" borderId="0" xfId="0" applyFont="1" applyAlignment="1" applyProtection="1">
      <alignment horizontal="left" vertical="top" wrapText="1"/>
      <protection locked="0"/>
    </xf>
    <xf numFmtId="0" fontId="6" fillId="0" borderId="0" xfId="0" applyFont="1" applyAlignment="1">
      <alignment horizontal="left" vertical="top"/>
    </xf>
    <xf numFmtId="0" fontId="6" fillId="0" borderId="0" xfId="0" applyFont="1" applyAlignment="1">
      <alignment horizontal="center" vertical="top"/>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15" xfId="0" applyFont="1" applyBorder="1" applyAlignment="1">
      <alignment vertical="center"/>
    </xf>
    <xf numFmtId="0" fontId="5" fillId="0" borderId="12" xfId="0" applyFont="1" applyBorder="1" applyAlignment="1">
      <alignment vertical="center"/>
    </xf>
    <xf numFmtId="0" fontId="6" fillId="4" borderId="35" xfId="0" applyFont="1" applyFill="1" applyBorder="1" applyAlignment="1">
      <alignment horizontal="center"/>
    </xf>
    <xf numFmtId="0" fontId="6" fillId="0" borderId="37" xfId="0" applyFont="1" applyBorder="1" applyAlignment="1">
      <alignment horizontal="center"/>
    </xf>
    <xf numFmtId="0" fontId="6" fillId="4" borderId="38" xfId="0" applyFont="1" applyFill="1" applyBorder="1" applyAlignment="1" applyProtection="1">
      <alignment horizontal="center"/>
      <protection locked="0"/>
    </xf>
    <xf numFmtId="164" fontId="6" fillId="0" borderId="39" xfId="0" applyNumberFormat="1" applyFont="1" applyBorder="1" applyAlignment="1">
      <alignment horizontal="center"/>
    </xf>
    <xf numFmtId="164" fontId="6" fillId="0" borderId="17" xfId="0" applyNumberFormat="1" applyFont="1" applyBorder="1" applyAlignment="1">
      <alignment horizontal="center"/>
    </xf>
    <xf numFmtId="0" fontId="6" fillId="5" borderId="12" xfId="0" applyFont="1" applyFill="1" applyBorder="1" applyAlignment="1">
      <alignment horizontal="right"/>
    </xf>
    <xf numFmtId="3" fontId="6" fillId="5" borderId="13" xfId="0" applyNumberFormat="1" applyFont="1" applyFill="1" applyBorder="1" applyAlignment="1" applyProtection="1">
      <alignment horizontal="right"/>
      <protection locked="0"/>
    </xf>
    <xf numFmtId="3" fontId="6" fillId="3" borderId="13" xfId="0" applyNumberFormat="1" applyFont="1" applyFill="1" applyBorder="1" applyAlignment="1">
      <alignment horizontal="center"/>
    </xf>
    <xf numFmtId="164" fontId="6" fillId="0" borderId="14" xfId="0" applyNumberFormat="1" applyFont="1" applyBorder="1" applyAlignment="1">
      <alignment horizontal="center"/>
    </xf>
    <xf numFmtId="164" fontId="6" fillId="4" borderId="17" xfId="0" applyNumberFormat="1" applyFont="1" applyFill="1" applyBorder="1" applyAlignment="1" applyProtection="1">
      <alignment horizontal="center" vertical="center" wrapText="1"/>
      <protection locked="0"/>
    </xf>
    <xf numFmtId="3" fontId="6" fillId="0" borderId="17" xfId="0" applyNumberFormat="1" applyFont="1" applyBorder="1" applyAlignment="1">
      <alignment horizontal="center" vertical="center" wrapText="1"/>
    </xf>
    <xf numFmtId="3" fontId="6" fillId="4" borderId="17" xfId="0" applyNumberFormat="1" applyFont="1" applyFill="1" applyBorder="1" applyAlignment="1" applyProtection="1">
      <alignment horizontal="center" vertical="center" wrapText="1"/>
      <protection locked="0"/>
    </xf>
    <xf numFmtId="3" fontId="6" fillId="9" borderId="17" xfId="0" applyNumberFormat="1" applyFont="1" applyFill="1" applyBorder="1" applyAlignment="1">
      <alignment horizontal="center" vertical="center" wrapText="1"/>
    </xf>
    <xf numFmtId="3" fontId="6" fillId="9" borderId="14" xfId="0" applyNumberFormat="1" applyFont="1" applyFill="1" applyBorder="1" applyAlignment="1">
      <alignment horizontal="center" vertical="center" wrapText="1"/>
    </xf>
    <xf numFmtId="0" fontId="6" fillId="4" borderId="11" xfId="0" applyFont="1" applyFill="1" applyBorder="1" applyAlignment="1" applyProtection="1">
      <alignment horizontal="center" wrapText="1"/>
      <protection locked="0"/>
    </xf>
    <xf numFmtId="0" fontId="3" fillId="0" borderId="0" xfId="0" applyFont="1"/>
    <xf numFmtId="0" fontId="9" fillId="0" borderId="0" xfId="0" applyFont="1" applyAlignment="1">
      <alignment horizontal="left" vertical="top" wrapText="1"/>
    </xf>
    <xf numFmtId="0" fontId="21" fillId="0" borderId="0" xfId="0" applyFont="1" applyAlignment="1">
      <alignment horizontal="left" indent="10"/>
    </xf>
    <xf numFmtId="0" fontId="5" fillId="0" borderId="6" xfId="0" applyFont="1" applyBorder="1"/>
    <xf numFmtId="0" fontId="5" fillId="0" borderId="0" xfId="0" applyFont="1" applyAlignment="1">
      <alignment horizontal="center"/>
    </xf>
    <xf numFmtId="0" fontId="5" fillId="0" borderId="15" xfId="0" applyFont="1" applyBorder="1" applyAlignment="1">
      <alignment horizontal="center" vertical="center"/>
    </xf>
    <xf numFmtId="0" fontId="5" fillId="7" borderId="6" xfId="0" applyFont="1" applyFill="1" applyBorder="1" applyAlignment="1">
      <alignment horizontal="center" vertical="center"/>
    </xf>
    <xf numFmtId="0" fontId="5" fillId="7" borderId="0" xfId="0" applyFont="1" applyFill="1" applyAlignment="1">
      <alignment horizontal="center" vertical="center"/>
    </xf>
    <xf numFmtId="0" fontId="5" fillId="0" borderId="12" xfId="0" applyFont="1" applyBorder="1" applyAlignment="1">
      <alignment horizontal="center" vertical="center"/>
    </xf>
    <xf numFmtId="0" fontId="5" fillId="8" borderId="22" xfId="0" applyFont="1" applyFill="1" applyBorder="1" applyAlignment="1">
      <alignment horizontal="center" vertical="center"/>
    </xf>
    <xf numFmtId="0" fontId="5" fillId="8" borderId="24" xfId="0" applyFont="1" applyFill="1" applyBorder="1" applyAlignment="1">
      <alignment horizontal="center" vertical="center"/>
    </xf>
    <xf numFmtId="0" fontId="5" fillId="8" borderId="27" xfId="0" applyFont="1" applyFill="1" applyBorder="1" applyAlignment="1">
      <alignment horizontal="center" vertical="center"/>
    </xf>
    <xf numFmtId="0" fontId="5" fillId="0" borderId="28" xfId="0" applyFont="1" applyBorder="1" applyAlignment="1">
      <alignment horizontal="center" vertical="center"/>
    </xf>
    <xf numFmtId="3" fontId="5" fillId="8" borderId="29" xfId="0" applyNumberFormat="1" applyFont="1" applyFill="1" applyBorder="1" applyAlignment="1">
      <alignment horizontal="center" vertical="center"/>
    </xf>
    <xf numFmtId="0" fontId="0" fillId="10" borderId="66" xfId="0" applyFill="1" applyBorder="1" applyAlignment="1" applyProtection="1">
      <alignment horizontal="center"/>
      <protection locked="0"/>
    </xf>
    <xf numFmtId="0" fontId="0" fillId="4" borderId="52" xfId="0" applyFill="1" applyBorder="1" applyAlignment="1" applyProtection="1">
      <alignment horizontal="center"/>
      <protection locked="0"/>
    </xf>
    <xf numFmtId="0" fontId="0" fillId="4" borderId="34" xfId="0" applyFill="1" applyBorder="1" applyAlignment="1" applyProtection="1">
      <alignment horizontal="center"/>
      <protection locked="0"/>
    </xf>
    <xf numFmtId="0" fontId="0" fillId="0" borderId="45" xfId="0" applyBorder="1" applyAlignment="1">
      <alignment horizontal="center"/>
    </xf>
    <xf numFmtId="0" fontId="0" fillId="0" borderId="48" xfId="0" applyBorder="1" applyAlignment="1">
      <alignment horizontal="center"/>
    </xf>
    <xf numFmtId="3" fontId="0" fillId="0" borderId="48" xfId="0" applyNumberFormat="1" applyBorder="1" applyAlignment="1">
      <alignment horizontal="center"/>
    </xf>
    <xf numFmtId="0" fontId="0" fillId="0" borderId="44" xfId="0" applyBorder="1"/>
    <xf numFmtId="0" fontId="0" fillId="0" borderId="1" xfId="0" applyBorder="1" applyAlignment="1">
      <alignment horizontal="center"/>
    </xf>
    <xf numFmtId="0" fontId="0" fillId="3" borderId="1" xfId="0" applyFill="1"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0" xfId="0" applyAlignment="1">
      <alignment vertical="center"/>
    </xf>
    <xf numFmtId="0" fontId="0" fillId="0" borderId="46" xfId="0" applyBorder="1" applyAlignment="1">
      <alignment vertical="center"/>
    </xf>
    <xf numFmtId="0" fontId="0" fillId="0" borderId="47" xfId="0" applyBorder="1" applyAlignment="1">
      <alignment vertical="center"/>
    </xf>
    <xf numFmtId="3" fontId="0" fillId="0" borderId="48" xfId="0" applyNumberFormat="1" applyBorder="1" applyAlignment="1">
      <alignment horizontal="center" vertical="center"/>
    </xf>
    <xf numFmtId="0" fontId="5" fillId="0" borderId="16" xfId="0" applyFont="1" applyBorder="1"/>
    <xf numFmtId="0" fontId="5" fillId="3" borderId="16" xfId="0" applyFont="1" applyFill="1" applyBorder="1" applyAlignment="1">
      <alignment horizontal="center" vertical="center"/>
    </xf>
    <xf numFmtId="0" fontId="0" fillId="0" borderId="45" xfId="0" applyBorder="1"/>
    <xf numFmtId="1" fontId="0" fillId="0" borderId="46" xfId="0" applyNumberFormat="1" applyBorder="1" applyAlignment="1">
      <alignment horizontal="center"/>
    </xf>
    <xf numFmtId="0" fontId="0" fillId="3" borderId="47" xfId="0" applyFill="1" applyBorder="1" applyAlignment="1">
      <alignment horizontal="center"/>
    </xf>
    <xf numFmtId="164" fontId="0" fillId="0" borderId="13" xfId="0" applyNumberFormat="1" applyBorder="1" applyAlignment="1">
      <alignment horizontal="center" vertical="center" wrapText="1"/>
    </xf>
    <xf numFmtId="0" fontId="0" fillId="0" borderId="54" xfId="0" applyBorder="1" applyAlignment="1">
      <alignment horizontal="center"/>
    </xf>
    <xf numFmtId="0" fontId="0" fillId="3" borderId="74" xfId="0" applyFill="1" applyBorder="1" applyAlignment="1" applyProtection="1">
      <alignment horizontal="center"/>
      <protection locked="0"/>
    </xf>
    <xf numFmtId="0" fontId="0" fillId="0" borderId="79" xfId="0" applyBorder="1"/>
    <xf numFmtId="3" fontId="5" fillId="2" borderId="6" xfId="0" applyNumberFormat="1" applyFont="1" applyFill="1" applyBorder="1" applyAlignment="1" applyProtection="1">
      <alignment horizontal="center" vertical="center"/>
      <protection locked="0"/>
    </xf>
    <xf numFmtId="3" fontId="5" fillId="2" borderId="17" xfId="0" applyNumberFormat="1"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3" fontId="5" fillId="2" borderId="29" xfId="0" applyNumberFormat="1" applyFont="1" applyFill="1" applyBorder="1" applyAlignment="1" applyProtection="1">
      <alignment horizontal="center" vertical="center"/>
      <protection locked="0"/>
    </xf>
    <xf numFmtId="3" fontId="5" fillId="2" borderId="30" xfId="0" applyNumberFormat="1"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49" fontId="6" fillId="0" borderId="0" xfId="0" applyNumberFormat="1" applyFont="1" applyAlignment="1">
      <alignment horizontal="left"/>
    </xf>
    <xf numFmtId="165" fontId="6" fillId="0" borderId="0" xfId="0" applyNumberFormat="1" applyFont="1"/>
    <xf numFmtId="0" fontId="6" fillId="0" borderId="0" xfId="0" applyFont="1" applyAlignment="1">
      <alignment horizontal="right"/>
    </xf>
    <xf numFmtId="0" fontId="1" fillId="0" borderId="0" xfId="0" applyFont="1" applyAlignment="1">
      <alignment horizontal="left" vertical="top"/>
    </xf>
    <xf numFmtId="0" fontId="1" fillId="0" borderId="0" xfId="0" applyFont="1"/>
    <xf numFmtId="0" fontId="1" fillId="2" borderId="10" xfId="0" applyFont="1" applyFill="1" applyBorder="1" applyAlignment="1">
      <alignment horizontal="center" vertical="center" wrapText="1"/>
    </xf>
    <xf numFmtId="0" fontId="0" fillId="10" borderId="56" xfId="0" applyFill="1" applyBorder="1" applyAlignment="1" applyProtection="1">
      <alignment horizontal="center"/>
      <protection locked="0"/>
    </xf>
    <xf numFmtId="0" fontId="1" fillId="12" borderId="39" xfId="0" applyFont="1" applyFill="1" applyBorder="1" applyProtection="1">
      <protection locked="0"/>
    </xf>
    <xf numFmtId="0" fontId="1" fillId="12" borderId="17" xfId="0" applyFont="1" applyFill="1" applyBorder="1" applyProtection="1">
      <protection locked="0"/>
    </xf>
    <xf numFmtId="0" fontId="1" fillId="12" borderId="14" xfId="0" applyFont="1" applyFill="1" applyBorder="1" applyProtection="1">
      <protection locked="0"/>
    </xf>
    <xf numFmtId="0" fontId="1" fillId="12" borderId="11" xfId="0" applyFont="1" applyFill="1" applyBorder="1" applyProtection="1">
      <protection locked="0"/>
    </xf>
    <xf numFmtId="0" fontId="0" fillId="0" borderId="47" xfId="0" applyBorder="1"/>
    <xf numFmtId="0" fontId="5" fillId="13" borderId="12" xfId="0" applyFont="1" applyFill="1" applyBorder="1" applyAlignment="1" applyProtection="1">
      <alignment horizontal="center" vertical="center" wrapText="1"/>
      <protection locked="0"/>
    </xf>
    <xf numFmtId="3" fontId="0" fillId="13" borderId="13" xfId="0" applyNumberFormat="1" applyFill="1" applyBorder="1" applyAlignment="1" applyProtection="1">
      <alignment horizontal="center" vertical="center" wrapText="1"/>
      <protection locked="0"/>
    </xf>
    <xf numFmtId="0" fontId="1" fillId="13" borderId="10" xfId="0" applyFont="1" applyFill="1" applyBorder="1" applyAlignment="1">
      <alignment horizontal="center" vertical="center" wrapText="1"/>
    </xf>
    <xf numFmtId="3" fontId="0" fillId="14" borderId="48" xfId="0" applyNumberFormat="1" applyFill="1" applyBorder="1" applyAlignment="1">
      <alignment horizontal="center"/>
    </xf>
    <xf numFmtId="3" fontId="0" fillId="14" borderId="48" xfId="0" applyNumberFormat="1" applyFill="1" applyBorder="1" applyAlignment="1">
      <alignment horizontal="center" vertical="center"/>
    </xf>
    <xf numFmtId="3" fontId="0" fillId="6" borderId="93" xfId="0" applyNumberFormat="1" applyFill="1" applyBorder="1" applyAlignment="1">
      <alignment horizontal="center" vertical="center" wrapText="1"/>
    </xf>
    <xf numFmtId="3" fontId="0" fillId="14" borderId="94" xfId="0" applyNumberFormat="1" applyFill="1" applyBorder="1" applyAlignment="1">
      <alignment horizontal="center" vertical="center" wrapText="1"/>
    </xf>
    <xf numFmtId="3" fontId="0" fillId="0" borderId="0" xfId="0" applyNumberFormat="1"/>
    <xf numFmtId="3" fontId="0" fillId="14" borderId="14" xfId="0" applyNumberFormat="1" applyFill="1" applyBorder="1" applyAlignment="1">
      <alignment horizontal="center" vertical="center"/>
    </xf>
    <xf numFmtId="3" fontId="32" fillId="6" borderId="12" xfId="0" applyNumberFormat="1" applyFont="1" applyFill="1" applyBorder="1" applyAlignment="1">
      <alignment horizontal="center" vertical="center"/>
    </xf>
    <xf numFmtId="0" fontId="5" fillId="0" borderId="0" xfId="0" applyFont="1" applyAlignment="1">
      <alignment horizontal="left" wrapText="1"/>
    </xf>
    <xf numFmtId="0" fontId="5" fillId="3" borderId="46" xfId="0" applyFont="1" applyFill="1" applyBorder="1" applyAlignment="1">
      <alignment horizontal="right"/>
    </xf>
    <xf numFmtId="3" fontId="5" fillId="3" borderId="47" xfId="0" applyNumberFormat="1" applyFont="1" applyFill="1" applyBorder="1" applyAlignment="1" applyProtection="1">
      <alignment horizontal="right"/>
      <protection locked="0"/>
    </xf>
    <xf numFmtId="3" fontId="5" fillId="3" borderId="95" xfId="0" applyNumberFormat="1" applyFont="1" applyFill="1" applyBorder="1" applyAlignment="1">
      <alignment horizontal="center"/>
    </xf>
    <xf numFmtId="0" fontId="5" fillId="2" borderId="12"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34" fillId="0" borderId="46" xfId="0" applyFont="1" applyBorder="1" applyAlignment="1">
      <alignment horizontal="center" vertical="top" wrapText="1"/>
    </xf>
    <xf numFmtId="0" fontId="32" fillId="0" borderId="45" xfId="0" applyFont="1" applyBorder="1" applyAlignment="1">
      <alignment horizontal="center" wrapText="1"/>
    </xf>
    <xf numFmtId="0" fontId="34" fillId="0" borderId="26" xfId="0" applyFont="1" applyBorder="1" applyAlignment="1">
      <alignment horizontal="center" wrapText="1"/>
    </xf>
    <xf numFmtId="0" fontId="32" fillId="0" borderId="32" xfId="0" applyFont="1" applyBorder="1" applyAlignment="1">
      <alignment horizontal="center" wrapText="1"/>
    </xf>
    <xf numFmtId="0" fontId="5" fillId="3" borderId="19" xfId="0" applyFont="1" applyFill="1" applyBorder="1" applyAlignment="1">
      <alignment horizontal="center" vertical="center" wrapText="1"/>
    </xf>
    <xf numFmtId="3" fontId="0" fillId="3" borderId="22" xfId="0" applyNumberFormat="1" applyFill="1" applyBorder="1" applyAlignment="1">
      <alignment horizontal="center" vertical="center" wrapText="1"/>
    </xf>
    <xf numFmtId="0" fontId="1" fillId="6" borderId="96" xfId="0" applyFont="1" applyFill="1" applyBorder="1" applyAlignment="1">
      <alignment horizontal="center" vertical="center" wrapText="1"/>
    </xf>
    <xf numFmtId="0" fontId="5" fillId="6" borderId="97" xfId="0" applyFont="1" applyFill="1" applyBorder="1" applyAlignment="1">
      <alignment horizontal="center" vertical="center" wrapText="1"/>
    </xf>
    <xf numFmtId="0" fontId="1" fillId="14" borderId="98" xfId="0" applyFont="1" applyFill="1" applyBorder="1" applyAlignment="1">
      <alignment horizontal="center" vertical="center" wrapText="1"/>
    </xf>
    <xf numFmtId="3" fontId="0" fillId="6" borderId="99" xfId="0" applyNumberFormat="1" applyFill="1" applyBorder="1" applyAlignment="1">
      <alignment horizontal="center" vertical="center" wrapText="1"/>
    </xf>
    <xf numFmtId="3" fontId="0" fillId="6" borderId="100" xfId="0" applyNumberFormat="1" applyFill="1" applyBorder="1" applyAlignment="1">
      <alignment horizontal="center" vertical="center" wrapText="1"/>
    </xf>
    <xf numFmtId="3" fontId="0" fillId="14" borderId="101" xfId="0" applyNumberFormat="1" applyFill="1" applyBorder="1" applyAlignment="1">
      <alignment horizontal="center" vertical="center" wrapText="1"/>
    </xf>
    <xf numFmtId="0" fontId="5" fillId="3" borderId="0" xfId="0" applyFont="1" applyFill="1" applyAlignment="1">
      <alignment horizontal="right"/>
    </xf>
    <xf numFmtId="3" fontId="5" fillId="3" borderId="0" xfId="0" applyNumberFormat="1" applyFont="1" applyFill="1" applyAlignment="1" applyProtection="1">
      <alignment horizontal="right"/>
      <protection locked="0"/>
    </xf>
    <xf numFmtId="3" fontId="5" fillId="3" borderId="0" xfId="0" applyNumberFormat="1" applyFont="1" applyFill="1" applyAlignment="1">
      <alignment horizontal="center"/>
    </xf>
    <xf numFmtId="164" fontId="5" fillId="0" borderId="0" xfId="0" applyNumberFormat="1" applyFont="1" applyAlignment="1">
      <alignment horizontal="center"/>
    </xf>
    <xf numFmtId="3" fontId="0" fillId="2" borderId="26" xfId="0" applyNumberFormat="1" applyFill="1" applyBorder="1" applyAlignment="1" applyProtection="1">
      <alignment horizontal="center"/>
      <protection locked="0"/>
    </xf>
    <xf numFmtId="3" fontId="0" fillId="0" borderId="42" xfId="0" applyNumberFormat="1" applyBorder="1" applyAlignment="1">
      <alignment horizontal="center"/>
    </xf>
    <xf numFmtId="3" fontId="0" fillId="2" borderId="31" xfId="0" applyNumberFormat="1" applyFill="1" applyBorder="1" applyAlignment="1" applyProtection="1">
      <alignment horizontal="center"/>
      <protection locked="0"/>
    </xf>
    <xf numFmtId="3" fontId="2" fillId="0" borderId="42" xfId="0" applyNumberFormat="1" applyFont="1" applyBorder="1" applyAlignment="1">
      <alignment horizontal="center"/>
    </xf>
    <xf numFmtId="0" fontId="5" fillId="0" borderId="46" xfId="0" applyFont="1" applyBorder="1" applyAlignment="1">
      <alignment horizontal="center"/>
    </xf>
    <xf numFmtId="0" fontId="5" fillId="0" borderId="47" xfId="0" applyFont="1" applyBorder="1"/>
    <xf numFmtId="0" fontId="5" fillId="0" borderId="47" xfId="0" applyFont="1" applyBorder="1" applyAlignment="1">
      <alignment horizontal="center"/>
    </xf>
    <xf numFmtId="0" fontId="5" fillId="0" borderId="44" xfId="0" applyFont="1" applyBorder="1" applyAlignment="1">
      <alignment horizontal="left"/>
    </xf>
    <xf numFmtId="166" fontId="29" fillId="11" borderId="82" xfId="0" applyNumberFormat="1" applyFont="1" applyFill="1" applyBorder="1" applyAlignment="1" applyProtection="1">
      <alignment horizontal="center"/>
      <protection locked="0"/>
    </xf>
    <xf numFmtId="166" fontId="29" fillId="11" borderId="83" xfId="0" applyNumberFormat="1" applyFont="1" applyFill="1" applyBorder="1" applyAlignment="1" applyProtection="1">
      <alignment horizontal="center"/>
      <protection locked="0"/>
    </xf>
    <xf numFmtId="166" fontId="29" fillId="11" borderId="90" xfId="0" applyNumberFormat="1" applyFont="1" applyFill="1" applyBorder="1" applyAlignment="1" applyProtection="1">
      <alignment horizontal="center"/>
      <protection locked="0"/>
    </xf>
    <xf numFmtId="0" fontId="9" fillId="0" borderId="0" xfId="0" applyFont="1" applyAlignment="1">
      <alignment horizontal="left" vertical="top" wrapText="1"/>
    </xf>
    <xf numFmtId="0" fontId="9" fillId="0" borderId="0" xfId="0" applyFont="1" applyAlignment="1">
      <alignment horizontal="left" wrapText="1"/>
    </xf>
    <xf numFmtId="0" fontId="9" fillId="0" borderId="0" xfId="0" applyFont="1" applyAlignment="1">
      <alignment vertical="top" wrapText="1"/>
    </xf>
    <xf numFmtId="0" fontId="10"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6" fillId="0" borderId="0" xfId="0" applyFont="1" applyAlignment="1">
      <alignment horizontal="left" vertical="top" wrapText="1"/>
    </xf>
    <xf numFmtId="0" fontId="11" fillId="0" borderId="0" xfId="0" applyFont="1" applyAlignment="1">
      <alignment horizontal="right"/>
    </xf>
    <xf numFmtId="0" fontId="25" fillId="0" borderId="0" xfId="0" applyFont="1" applyAlignment="1">
      <alignment horizontal="center"/>
    </xf>
    <xf numFmtId="0" fontId="6" fillId="9" borderId="15" xfId="0" applyFont="1" applyFill="1" applyBorder="1" applyAlignment="1">
      <alignment horizontal="left" vertical="center" wrapText="1"/>
    </xf>
    <xf numFmtId="0" fontId="6" fillId="9" borderId="6" xfId="0" applyFont="1" applyFill="1" applyBorder="1" applyAlignment="1">
      <alignment horizontal="left" vertical="center" wrapText="1"/>
    </xf>
    <xf numFmtId="0" fontId="6" fillId="9" borderId="40" xfId="0" applyFont="1" applyFill="1" applyBorder="1" applyAlignment="1">
      <alignment horizontal="left" vertical="center" wrapText="1"/>
    </xf>
    <xf numFmtId="0" fontId="6" fillId="9" borderId="24" xfId="0" applyFont="1" applyFill="1" applyBorder="1" applyAlignment="1">
      <alignment horizontal="left" vertical="center" wrapText="1"/>
    </xf>
    <xf numFmtId="0" fontId="6" fillId="9" borderId="23" xfId="0" applyFont="1" applyFill="1" applyBorder="1" applyAlignment="1">
      <alignment horizontal="left" vertical="center" wrapText="1"/>
    </xf>
    <xf numFmtId="0" fontId="17" fillId="0" borderId="0" xfId="0" applyFont="1" applyAlignment="1">
      <alignment horizontal="left" wrapText="1"/>
    </xf>
    <xf numFmtId="0" fontId="6" fillId="0" borderId="0" xfId="0" applyFont="1" applyAlignment="1">
      <alignment horizontal="center" vertical="top"/>
    </xf>
    <xf numFmtId="0" fontId="6" fillId="0" borderId="15" xfId="0" applyFont="1" applyBorder="1" applyAlignment="1">
      <alignment horizontal="left" vertical="center" wrapText="1"/>
    </xf>
    <xf numFmtId="0" fontId="6" fillId="0" borderId="6" xfId="0" applyFont="1" applyBorder="1" applyAlignment="1">
      <alignment horizontal="left" vertical="center" wrapText="1"/>
    </xf>
    <xf numFmtId="0" fontId="6" fillId="4" borderId="1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41" xfId="0" applyFont="1" applyFill="1" applyBorder="1" applyAlignment="1" applyProtection="1">
      <alignment horizontal="left" vertical="top" wrapText="1"/>
      <protection locked="0"/>
    </xf>
    <xf numFmtId="0" fontId="6" fillId="4" borderId="42" xfId="0" applyFont="1" applyFill="1" applyBorder="1" applyAlignment="1" applyProtection="1">
      <alignment horizontal="left" vertical="top" wrapText="1"/>
      <protection locked="0"/>
    </xf>
    <xf numFmtId="0" fontId="6" fillId="4" borderId="43" xfId="0" applyFont="1" applyFill="1" applyBorder="1" applyAlignment="1" applyProtection="1">
      <alignment horizontal="left" vertical="top" wrapText="1"/>
      <protection locked="0"/>
    </xf>
    <xf numFmtId="0" fontId="6" fillId="4" borderId="44"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45" xfId="0" applyFont="1" applyFill="1" applyBorder="1" applyAlignment="1" applyProtection="1">
      <alignment horizontal="left" vertical="top" wrapText="1"/>
      <protection locked="0"/>
    </xf>
    <xf numFmtId="0" fontId="6" fillId="4" borderId="46" xfId="0" applyFont="1" applyFill="1" applyBorder="1" applyAlignment="1" applyProtection="1">
      <alignment horizontal="left" vertical="top" wrapText="1"/>
      <protection locked="0"/>
    </xf>
    <xf numFmtId="0" fontId="6" fillId="4" borderId="47" xfId="0" applyFont="1" applyFill="1" applyBorder="1" applyAlignment="1" applyProtection="1">
      <alignment horizontal="left" vertical="top" wrapText="1"/>
      <protection locked="0"/>
    </xf>
    <xf numFmtId="0" fontId="6" fillId="4" borderId="48" xfId="0" applyFont="1" applyFill="1" applyBorder="1" applyAlignment="1" applyProtection="1">
      <alignment horizontal="left" vertical="top" wrapText="1"/>
      <protection locked="0"/>
    </xf>
    <xf numFmtId="0" fontId="6" fillId="0" borderId="0" xfId="0" applyFont="1" applyAlignment="1">
      <alignment horizontal="left" wrapText="1"/>
    </xf>
    <xf numFmtId="3" fontId="6" fillId="4" borderId="25" xfId="0" applyNumberFormat="1" applyFont="1" applyFill="1" applyBorder="1" applyAlignment="1" applyProtection="1">
      <alignment horizontal="center"/>
      <protection locked="0"/>
    </xf>
    <xf numFmtId="3" fontId="6" fillId="4" borderId="6" xfId="0" applyNumberFormat="1" applyFont="1" applyFill="1" applyBorder="1" applyAlignment="1" applyProtection="1">
      <alignment horizontal="center"/>
      <protection locked="0"/>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9" xfId="0" applyFont="1" applyFill="1" applyBorder="1" applyAlignment="1">
      <alignment horizontal="left" vertical="center" wrapText="1"/>
    </xf>
    <xf numFmtId="0" fontId="6" fillId="0" borderId="0" xfId="0" applyFont="1" applyAlignment="1">
      <alignment horizontal="center"/>
    </xf>
    <xf numFmtId="14" fontId="5" fillId="0" borderId="0" xfId="0" applyNumberFormat="1" applyFont="1" applyAlignment="1">
      <alignment horizontal="center"/>
    </xf>
    <xf numFmtId="0" fontId="6" fillId="4" borderId="36" xfId="0" applyFont="1" applyFill="1" applyBorder="1" applyAlignment="1">
      <alignment horizontal="center"/>
    </xf>
    <xf numFmtId="0" fontId="4" fillId="0" borderId="0" xfId="0" applyFont="1" applyAlignment="1">
      <alignment horizontal="center" vertical="top"/>
    </xf>
    <xf numFmtId="164" fontId="5" fillId="0" borderId="13" xfId="0" applyNumberFormat="1" applyFont="1" applyBorder="1" applyAlignment="1">
      <alignment horizontal="center"/>
    </xf>
    <xf numFmtId="164" fontId="5" fillId="0" borderId="14" xfId="0" applyNumberFormat="1" applyFont="1" applyBorder="1" applyAlignment="1">
      <alignment horizontal="center"/>
    </xf>
    <xf numFmtId="164" fontId="5" fillId="0" borderId="29" xfId="0" applyNumberFormat="1" applyFont="1" applyBorder="1" applyAlignment="1">
      <alignment horizontal="center"/>
    </xf>
    <xf numFmtId="164" fontId="5" fillId="0" borderId="30" xfId="0" applyNumberFormat="1" applyFont="1" applyBorder="1" applyAlignment="1">
      <alignment horizontal="center"/>
    </xf>
    <xf numFmtId="3" fontId="5" fillId="2" borderId="22" xfId="0" applyNumberFormat="1" applyFont="1" applyFill="1" applyBorder="1" applyAlignment="1" applyProtection="1">
      <alignment horizontal="center"/>
      <protection locked="0"/>
    </xf>
    <xf numFmtId="3" fontId="5" fillId="2" borderId="23" xfId="0" applyNumberFormat="1" applyFont="1" applyFill="1" applyBorder="1" applyAlignment="1" applyProtection="1">
      <alignment horizontal="center"/>
      <protection locked="0"/>
    </xf>
    <xf numFmtId="164" fontId="5" fillId="0" borderId="6" xfId="0" applyNumberFormat="1" applyFont="1" applyBorder="1" applyAlignment="1">
      <alignment horizontal="center"/>
    </xf>
    <xf numFmtId="164" fontId="5" fillId="0" borderId="17" xfId="0" applyNumberFormat="1" applyFont="1" applyBorder="1" applyAlignment="1">
      <alignment horizontal="center"/>
    </xf>
    <xf numFmtId="3" fontId="5" fillId="2" borderId="7" xfId="0" applyNumberFormat="1" applyFont="1" applyFill="1" applyBorder="1" applyAlignment="1" applyProtection="1">
      <alignment horizontal="center"/>
      <protection locked="0"/>
    </xf>
    <xf numFmtId="3" fontId="5" fillId="2" borderId="21" xfId="0" applyNumberFormat="1" applyFont="1" applyFill="1" applyBorder="1" applyAlignment="1" applyProtection="1">
      <alignment horizontal="center"/>
      <protection locked="0"/>
    </xf>
    <xf numFmtId="0" fontId="5" fillId="0" borderId="42"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1" fillId="2" borderId="41"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43" xfId="0" applyFont="1" applyFill="1" applyBorder="1" applyAlignment="1" applyProtection="1">
      <alignment horizontal="left" vertical="top" wrapText="1"/>
      <protection locked="0"/>
    </xf>
    <xf numFmtId="0" fontId="5" fillId="2" borderId="44"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45" xfId="0" applyFont="1" applyFill="1" applyBorder="1" applyAlignment="1" applyProtection="1">
      <alignment horizontal="left" vertical="top" wrapText="1"/>
      <protection locked="0"/>
    </xf>
    <xf numFmtId="0" fontId="5" fillId="2" borderId="46" xfId="0" applyFont="1" applyFill="1" applyBorder="1" applyAlignment="1" applyProtection="1">
      <alignment horizontal="left" vertical="top" wrapText="1"/>
      <protection locked="0"/>
    </xf>
    <xf numFmtId="0" fontId="5" fillId="2" borderId="47" xfId="0" applyFont="1" applyFill="1" applyBorder="1" applyAlignment="1" applyProtection="1">
      <alignment horizontal="left" vertical="top" wrapText="1"/>
      <protection locked="0"/>
    </xf>
    <xf numFmtId="0" fontId="5" fillId="2" borderId="48" xfId="0" applyFont="1" applyFill="1" applyBorder="1" applyAlignment="1" applyProtection="1">
      <alignment horizontal="left" vertical="top" wrapText="1"/>
      <protection locked="0"/>
    </xf>
    <xf numFmtId="0" fontId="5" fillId="2" borderId="19" xfId="0" applyFont="1" applyFill="1" applyBorder="1" applyAlignment="1">
      <alignment horizontal="center"/>
    </xf>
    <xf numFmtId="0" fontId="5" fillId="2" borderId="20" xfId="0" applyFont="1" applyFill="1" applyBorder="1" applyAlignment="1">
      <alignment horizontal="center"/>
    </xf>
    <xf numFmtId="0" fontId="3" fillId="0" borderId="0" xfId="0" applyFont="1" applyAlignment="1">
      <alignment horizontal="center"/>
    </xf>
    <xf numFmtId="0" fontId="14" fillId="0" borderId="0" xfId="0" applyFont="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0" fillId="0" borderId="0" xfId="0" applyAlignment="1">
      <alignment horizont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wrapText="1"/>
    </xf>
    <xf numFmtId="0" fontId="0" fillId="0" borderId="63"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0" xfId="0"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4" xfId="0" applyBorder="1" applyAlignment="1">
      <alignment horizontal="center" vertical="center" wrapText="1"/>
    </xf>
    <xf numFmtId="0" fontId="0" fillId="0" borderId="62" xfId="0" applyBorder="1" applyAlignment="1">
      <alignment horizontal="center" vertical="center" wrapText="1"/>
    </xf>
    <xf numFmtId="0" fontId="0" fillId="0" borderId="50" xfId="0" applyBorder="1" applyAlignment="1">
      <alignment horizontal="center"/>
    </xf>
    <xf numFmtId="0" fontId="0" fillId="0" borderId="56" xfId="0" applyBorder="1" applyAlignment="1">
      <alignment horizontal="center"/>
    </xf>
    <xf numFmtId="0" fontId="0" fillId="0" borderId="49" xfId="0" applyBorder="1" applyAlignment="1">
      <alignment horizontal="center"/>
    </xf>
    <xf numFmtId="0" fontId="0" fillId="10" borderId="18" xfId="0" applyFill="1" applyBorder="1" applyAlignment="1" applyProtection="1">
      <alignment horizontal="center" vertical="center"/>
      <protection locked="0"/>
    </xf>
    <xf numFmtId="0" fontId="0" fillId="10" borderId="16" xfId="0" applyFill="1" applyBorder="1" applyAlignment="1" applyProtection="1">
      <alignment horizontal="center" vertical="center"/>
      <protection locked="0"/>
    </xf>
    <xf numFmtId="0" fontId="0" fillId="10" borderId="4" xfId="0" applyFill="1" applyBorder="1" applyAlignment="1" applyProtection="1">
      <alignment horizontal="center" vertical="center"/>
      <protection locked="0"/>
    </xf>
    <xf numFmtId="0" fontId="0" fillId="0" borderId="65" xfId="0" applyBorder="1"/>
    <xf numFmtId="0" fontId="0" fillId="4" borderId="4"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10" borderId="4" xfId="0" applyFill="1" applyBorder="1" applyAlignment="1" applyProtection="1">
      <alignment horizontal="center"/>
      <protection locked="0"/>
    </xf>
    <xf numFmtId="0" fontId="0" fillId="10" borderId="1" xfId="0" applyFill="1" applyBorder="1" applyAlignment="1" applyProtection="1">
      <alignment horizontal="center"/>
      <protection locked="0"/>
    </xf>
    <xf numFmtId="0" fontId="0" fillId="10" borderId="5" xfId="0" applyFill="1" applyBorder="1" applyAlignment="1" applyProtection="1">
      <alignment horizontal="center"/>
      <protection locked="0"/>
    </xf>
    <xf numFmtId="0" fontId="0" fillId="0" borderId="18" xfId="0" applyBorder="1" applyAlignment="1">
      <alignment horizontal="center"/>
    </xf>
    <xf numFmtId="0" fontId="0" fillId="0" borderId="3" xfId="0" applyBorder="1" applyAlignment="1">
      <alignment horizontal="center"/>
    </xf>
    <xf numFmtId="0" fontId="0" fillId="0" borderId="18" xfId="0" applyBorder="1"/>
    <xf numFmtId="0" fontId="0" fillId="0" borderId="2" xfId="0" applyBorder="1"/>
    <xf numFmtId="0" fontId="0" fillId="0" borderId="3" xfId="0" applyBorder="1"/>
    <xf numFmtId="0" fontId="0" fillId="0" borderId="49" xfId="0" applyBorder="1"/>
    <xf numFmtId="0" fontId="0" fillId="0" borderId="51" xfId="0" applyBorder="1"/>
    <xf numFmtId="0" fontId="0" fillId="0" borderId="50" xfId="0" applyBorder="1"/>
    <xf numFmtId="0" fontId="0" fillId="0" borderId="76" xfId="0" applyBorder="1"/>
    <xf numFmtId="0" fontId="0" fillId="0" borderId="55" xfId="0" applyBorder="1"/>
    <xf numFmtId="0" fontId="0" fillId="0" borderId="77" xfId="0" applyBorder="1"/>
    <xf numFmtId="0" fontId="0" fillId="0" borderId="46" xfId="0" applyBorder="1" applyAlignment="1">
      <alignment horizontal="center"/>
    </xf>
    <xf numFmtId="0" fontId="0" fillId="0" borderId="47" xfId="0" applyBorder="1" applyAlignment="1">
      <alignment horizontal="center"/>
    </xf>
    <xf numFmtId="1" fontId="0" fillId="4" borderId="70" xfId="0" applyNumberFormat="1" applyFill="1" applyBorder="1" applyAlignment="1" applyProtection="1">
      <alignment horizontal="center" vertical="center"/>
      <protection locked="0"/>
    </xf>
    <xf numFmtId="1" fontId="0" fillId="4" borderId="71" xfId="0" applyNumberFormat="1" applyFill="1" applyBorder="1" applyAlignment="1" applyProtection="1">
      <alignment horizontal="center" vertical="center"/>
      <protection locked="0"/>
    </xf>
    <xf numFmtId="1" fontId="0" fillId="4" borderId="72" xfId="0" applyNumberFormat="1" applyFill="1" applyBorder="1" applyAlignment="1" applyProtection="1">
      <alignment horizontal="center" vertical="center"/>
      <protection locked="0"/>
    </xf>
    <xf numFmtId="0" fontId="0" fillId="0" borderId="69" xfId="0" applyBorder="1" applyAlignment="1">
      <alignment horizontal="center"/>
    </xf>
    <xf numFmtId="0" fontId="0" fillId="0" borderId="2" xfId="0" applyBorder="1" applyAlignment="1">
      <alignment horizontal="center"/>
    </xf>
    <xf numFmtId="1" fontId="0" fillId="3" borderId="47" xfId="0" applyNumberFormat="1" applyFill="1" applyBorder="1" applyAlignment="1">
      <alignment horizontal="center"/>
    </xf>
    <xf numFmtId="0" fontId="0" fillId="3" borderId="48" xfId="0" applyFill="1" applyBorder="1" applyAlignment="1">
      <alignment horizontal="center"/>
    </xf>
    <xf numFmtId="0" fontId="0" fillId="0" borderId="75" xfId="0" applyBorder="1"/>
    <xf numFmtId="0" fontId="0" fillId="0" borderId="53" xfId="0" applyBorder="1"/>
    <xf numFmtId="0" fontId="0" fillId="0" borderId="78" xfId="0" applyBorder="1"/>
    <xf numFmtId="0" fontId="0" fillId="3" borderId="2" xfId="0" applyFill="1" applyBorder="1" applyAlignment="1">
      <alignment horizontal="center"/>
    </xf>
    <xf numFmtId="0" fontId="0" fillId="3" borderId="73" xfId="0" applyFill="1" applyBorder="1" applyAlignment="1">
      <alignment horizontal="center"/>
    </xf>
    <xf numFmtId="0" fontId="24" fillId="0" borderId="0" xfId="0" applyFont="1" applyAlignment="1">
      <alignment horizontal="center"/>
    </xf>
    <xf numFmtId="0" fontId="5" fillId="0" borderId="0" xfId="0" applyFont="1" applyAlignment="1">
      <alignment wrapText="1"/>
    </xf>
    <xf numFmtId="0" fontId="0" fillId="4" borderId="26" xfId="0" applyFill="1" applyBorder="1" applyAlignment="1">
      <alignment horizontal="center"/>
    </xf>
    <xf numFmtId="0" fontId="0" fillId="4" borderId="31" xfId="0" applyFill="1" applyBorder="1" applyAlignment="1">
      <alignment horizontal="center"/>
    </xf>
    <xf numFmtId="0" fontId="0" fillId="4" borderId="32" xfId="0" applyFill="1" applyBorder="1" applyAlignment="1">
      <alignment horizontal="center"/>
    </xf>
    <xf numFmtId="0" fontId="0" fillId="10" borderId="26" xfId="0" applyFill="1" applyBorder="1" applyAlignment="1">
      <alignment horizontal="center"/>
    </xf>
    <xf numFmtId="0" fontId="0" fillId="10" borderId="31" xfId="0" applyFill="1" applyBorder="1" applyAlignment="1">
      <alignment horizontal="center"/>
    </xf>
    <xf numFmtId="0" fontId="0" fillId="10" borderId="32" xfId="0" applyFill="1" applyBorder="1" applyAlignment="1">
      <alignment horizontal="center"/>
    </xf>
    <xf numFmtId="0" fontId="0" fillId="0" borderId="1" xfId="0" applyBorder="1" applyAlignment="1">
      <alignment horizontal="center"/>
    </xf>
    <xf numFmtId="3" fontId="0" fillId="0" borderId="47" xfId="0" applyNumberFormat="1" applyBorder="1" applyAlignment="1">
      <alignment horizontal="center"/>
    </xf>
    <xf numFmtId="3" fontId="0" fillId="0" borderId="48" xfId="0" applyNumberFormat="1" applyBorder="1" applyAlignment="1">
      <alignment horizontal="center"/>
    </xf>
    <xf numFmtId="0" fontId="5" fillId="0" borderId="0" xfId="0" applyFont="1" applyAlignment="1">
      <alignment horizontal="left" wrapText="1"/>
    </xf>
    <xf numFmtId="0" fontId="5" fillId="2" borderId="22" xfId="0" applyFont="1" applyFill="1" applyBorder="1" applyAlignment="1" applyProtection="1">
      <alignment horizontal="left" vertical="top" wrapText="1"/>
      <protection locked="0"/>
    </xf>
    <xf numFmtId="0" fontId="5" fillId="2" borderId="24" xfId="0" applyFont="1" applyFill="1" applyBorder="1" applyAlignment="1" applyProtection="1">
      <alignment horizontal="left" vertical="top" wrapText="1"/>
      <protection locked="0"/>
    </xf>
    <xf numFmtId="0" fontId="5" fillId="2" borderId="27" xfId="0" applyFont="1" applyFill="1" applyBorder="1" applyAlignment="1" applyProtection="1">
      <alignment horizontal="left" vertical="top" wrapText="1"/>
      <protection locked="0"/>
    </xf>
    <xf numFmtId="0" fontId="0" fillId="0" borderId="0" xfId="0" applyAlignment="1">
      <alignment horizontal="left"/>
    </xf>
    <xf numFmtId="0" fontId="10" fillId="0" borderId="0" xfId="0" applyFont="1" applyAlignment="1">
      <alignment horizontal="center" vertical="center"/>
    </xf>
    <xf numFmtId="0" fontId="5" fillId="0" borderId="6" xfId="0" applyFont="1" applyBorder="1" applyAlignment="1">
      <alignment wrapText="1"/>
    </xf>
    <xf numFmtId="0" fontId="5" fillId="2" borderId="6" xfId="0" applyFont="1" applyFill="1" applyBorder="1" applyAlignment="1" applyProtection="1">
      <alignment horizontal="center" vertical="center"/>
      <protection locked="0"/>
    </xf>
    <xf numFmtId="0" fontId="13" fillId="0" borderId="26" xfId="0" applyFont="1" applyBorder="1" applyAlignment="1">
      <alignment horizontal="center" vertical="center" wrapText="1"/>
    </xf>
    <xf numFmtId="0" fontId="13" fillId="0" borderId="20" xfId="0" applyFont="1" applyBorder="1" applyAlignment="1">
      <alignment horizontal="center" vertical="center" wrapText="1"/>
    </xf>
    <xf numFmtId="0" fontId="5" fillId="2" borderId="7"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7"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33" xfId="0" applyFont="1" applyFill="1" applyBorder="1" applyAlignment="1" applyProtection="1">
      <alignment horizontal="left" vertical="top" wrapText="1"/>
      <protection locked="0"/>
    </xf>
    <xf numFmtId="0" fontId="5" fillId="2" borderId="22"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13" fillId="0" borderId="26" xfId="0" applyFont="1" applyBorder="1" applyAlignment="1">
      <alignment horizontal="left" vertical="center"/>
    </xf>
    <xf numFmtId="0" fontId="13" fillId="0" borderId="31" xfId="0" applyFont="1" applyBorder="1" applyAlignment="1">
      <alignment horizontal="left" vertical="center"/>
    </xf>
    <xf numFmtId="0" fontId="13" fillId="0" borderId="19"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0" fillId="6" borderId="9" xfId="0" applyFill="1" applyBorder="1" applyAlignment="1">
      <alignment horizontal="center" wrapText="1"/>
    </xf>
    <xf numFmtId="0" fontId="0" fillId="6" borderId="15" xfId="0" applyFill="1" applyBorder="1" applyAlignment="1">
      <alignment horizontal="center" wrapText="1"/>
    </xf>
    <xf numFmtId="0" fontId="0" fillId="14" borderId="11" xfId="0" applyFill="1" applyBorder="1" applyAlignment="1">
      <alignment horizontal="center" wrapText="1"/>
    </xf>
    <xf numFmtId="0" fontId="0" fillId="14" borderId="17" xfId="0" applyFill="1" applyBorder="1" applyAlignment="1">
      <alignment horizontal="center" wrapText="1"/>
    </xf>
    <xf numFmtId="0" fontId="0" fillId="6" borderId="9" xfId="0" applyFill="1" applyBorder="1" applyAlignment="1">
      <alignment horizontal="center" vertical="center" wrapText="1"/>
    </xf>
    <xf numFmtId="0" fontId="0" fillId="6" borderId="15" xfId="0" applyFill="1" applyBorder="1" applyAlignment="1">
      <alignment horizontal="center" vertical="center" wrapText="1"/>
    </xf>
    <xf numFmtId="0" fontId="0" fillId="14" borderId="11" xfId="0" applyFill="1" applyBorder="1" applyAlignment="1">
      <alignment horizontal="center" vertical="center" wrapText="1"/>
    </xf>
    <xf numFmtId="0" fontId="0" fillId="14" borderId="17" xfId="0" applyFill="1" applyBorder="1" applyAlignment="1">
      <alignment horizontal="center" vertical="center" wrapText="1"/>
    </xf>
    <xf numFmtId="0" fontId="0" fillId="0" borderId="26" xfId="0" applyBorder="1" applyAlignment="1">
      <alignment horizontal="center" wrapText="1"/>
    </xf>
    <xf numFmtId="0" fontId="0" fillId="0" borderId="32" xfId="0" applyBorder="1" applyAlignment="1">
      <alignment horizontal="center" wrapText="1"/>
    </xf>
    <xf numFmtId="0" fontId="0" fillId="0" borderId="0" xfId="0" applyAlignment="1">
      <alignment horizontal="center" wrapText="1"/>
    </xf>
    <xf numFmtId="3" fontId="0" fillId="0" borderId="46" xfId="0" applyNumberFormat="1" applyBorder="1" applyAlignment="1">
      <alignment horizontal="center"/>
    </xf>
    <xf numFmtId="0" fontId="0" fillId="0" borderId="48" xfId="0" applyBorder="1" applyAlignment="1">
      <alignment horizontal="center"/>
    </xf>
    <xf numFmtId="0" fontId="0" fillId="4" borderId="26"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0" fillId="10" borderId="26" xfId="0" applyFill="1" applyBorder="1" applyAlignment="1">
      <alignment horizontal="center" vertical="center"/>
    </xf>
    <xf numFmtId="0" fontId="0" fillId="10" borderId="31" xfId="0" applyFill="1" applyBorder="1" applyAlignment="1">
      <alignment horizontal="center" vertical="center"/>
    </xf>
    <xf numFmtId="0" fontId="0" fillId="10" borderId="32" xfId="0" applyFill="1" applyBorder="1" applyAlignment="1">
      <alignment horizontal="center" vertical="center"/>
    </xf>
    <xf numFmtId="0" fontId="1" fillId="0" borderId="0" xfId="0" applyFont="1" applyAlignment="1">
      <alignment horizontal="left" wrapText="1"/>
    </xf>
    <xf numFmtId="0" fontId="35" fillId="0" borderId="18"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50" xfId="0" applyFont="1" applyBorder="1" applyAlignment="1">
      <alignment horizontal="center" vertical="center" wrapText="1"/>
    </xf>
    <xf numFmtId="0" fontId="29" fillId="11" borderId="15" xfId="0" applyFont="1" applyFill="1" applyBorder="1" applyAlignment="1" applyProtection="1">
      <alignment horizontal="center"/>
      <protection locked="0"/>
    </xf>
    <xf numFmtId="0" fontId="29" fillId="11" borderId="6" xfId="0" applyFont="1" applyFill="1" applyBorder="1" applyAlignment="1" applyProtection="1">
      <alignment horizontal="center"/>
      <protection locked="0"/>
    </xf>
    <xf numFmtId="0" fontId="29" fillId="11" borderId="12" xfId="0" applyFont="1" applyFill="1" applyBorder="1" applyAlignment="1" applyProtection="1">
      <alignment horizontal="center"/>
      <protection locked="0"/>
    </xf>
    <xf numFmtId="0" fontId="29" fillId="11" borderId="13" xfId="0" applyFont="1" applyFill="1" applyBorder="1" applyAlignment="1" applyProtection="1">
      <alignment horizontal="center"/>
      <protection locked="0"/>
    </xf>
    <xf numFmtId="0" fontId="15" fillId="0" borderId="0" xfId="0" applyFont="1" applyAlignment="1">
      <alignment horizontal="center"/>
    </xf>
    <xf numFmtId="0" fontId="13" fillId="12" borderId="92" xfId="0" applyFont="1" applyFill="1" applyBorder="1" applyAlignment="1">
      <alignment horizontal="center" vertical="center" wrapText="1"/>
    </xf>
    <xf numFmtId="0" fontId="13" fillId="12" borderId="91" xfId="0" applyFont="1" applyFill="1" applyBorder="1" applyAlignment="1">
      <alignment horizontal="center" vertical="center" wrapText="1"/>
    </xf>
    <xf numFmtId="0" fontId="29" fillId="11" borderId="88" xfId="0" applyFont="1" applyFill="1" applyBorder="1" applyAlignment="1" applyProtection="1">
      <alignment horizontal="center"/>
      <protection locked="0"/>
    </xf>
    <xf numFmtId="0" fontId="29" fillId="11" borderId="8" xfId="0" applyFont="1" applyFill="1" applyBorder="1" applyAlignment="1" applyProtection="1">
      <alignment horizontal="center"/>
      <protection locked="0"/>
    </xf>
    <xf numFmtId="0" fontId="29" fillId="11" borderId="81" xfId="0" applyFont="1" applyFill="1" applyBorder="1" applyAlignment="1" applyProtection="1">
      <alignment horizontal="center"/>
      <protection locked="0"/>
    </xf>
    <xf numFmtId="0" fontId="30" fillId="11" borderId="86" xfId="0" applyFont="1" applyFill="1" applyBorder="1" applyAlignment="1">
      <alignment horizontal="center" vertical="center" wrapText="1"/>
    </xf>
    <xf numFmtId="0" fontId="30" fillId="11" borderId="87" xfId="0" applyFont="1" applyFill="1" applyBorder="1" applyAlignment="1">
      <alignment horizontal="center" vertical="center" wrapText="1"/>
    </xf>
    <xf numFmtId="0" fontId="29" fillId="11" borderId="38" xfId="0" applyFont="1" applyFill="1" applyBorder="1" applyAlignment="1" applyProtection="1">
      <alignment horizontal="center"/>
      <protection locked="0"/>
    </xf>
    <xf numFmtId="0" fontId="29" fillId="11" borderId="25" xfId="0" applyFont="1" applyFill="1" applyBorder="1" applyAlignment="1" applyProtection="1">
      <alignment horizontal="center"/>
      <protection locked="0"/>
    </xf>
    <xf numFmtId="0" fontId="31" fillId="11" borderId="46" xfId="0" applyFont="1" applyFill="1" applyBorder="1" applyAlignment="1">
      <alignment horizontal="center"/>
    </xf>
    <xf numFmtId="0" fontId="31" fillId="11" borderId="47" xfId="0" applyFont="1" applyFill="1" applyBorder="1" applyAlignment="1">
      <alignment horizontal="center"/>
    </xf>
    <xf numFmtId="0" fontId="31" fillId="11" borderId="85" xfId="0" applyFont="1" applyFill="1" applyBorder="1" applyAlignment="1">
      <alignment horizontal="center"/>
    </xf>
    <xf numFmtId="0" fontId="29" fillId="11" borderId="9" xfId="0" applyFont="1" applyFill="1" applyBorder="1" applyAlignment="1" applyProtection="1">
      <alignment horizontal="center"/>
      <protection locked="0"/>
    </xf>
    <xf numFmtId="0" fontId="29" fillId="11" borderId="10" xfId="0" applyFont="1" applyFill="1" applyBorder="1" applyAlignment="1" applyProtection="1">
      <alignment horizontal="center"/>
      <protection locked="0"/>
    </xf>
    <xf numFmtId="0" fontId="31" fillId="11" borderId="41" xfId="0" applyFont="1" applyFill="1" applyBorder="1" applyAlignment="1">
      <alignment horizontal="center"/>
    </xf>
    <xf numFmtId="0" fontId="31" fillId="11" borderId="42" xfId="0" applyFont="1" applyFill="1" applyBorder="1" applyAlignment="1">
      <alignment horizontal="center"/>
    </xf>
    <xf numFmtId="0" fontId="31" fillId="11" borderId="84" xfId="0" applyFont="1" applyFill="1" applyBorder="1" applyAlignment="1">
      <alignment horizontal="center"/>
    </xf>
    <xf numFmtId="0" fontId="29" fillId="11" borderId="40" xfId="0" applyFont="1" applyFill="1" applyBorder="1" applyAlignment="1" applyProtection="1">
      <alignment horizontal="center"/>
      <protection locked="0"/>
    </xf>
    <xf numFmtId="0" fontId="29" fillId="11" borderId="24" xfId="0" applyFont="1" applyFill="1" applyBorder="1" applyAlignment="1" applyProtection="1">
      <alignment horizontal="center"/>
      <protection locked="0"/>
    </xf>
    <xf numFmtId="0" fontId="29" fillId="11" borderId="89" xfId="0" applyFont="1" applyFill="1" applyBorder="1" applyAlignment="1" applyProtection="1">
      <alignment horizontal="center"/>
      <protection locked="0"/>
    </xf>
    <xf numFmtId="0" fontId="33" fillId="0" borderId="0" xfId="0" applyFont="1" applyAlignment="1">
      <alignment horizontal="center" vertical="center"/>
    </xf>
    <xf numFmtId="0" fontId="29" fillId="11" borderId="67" xfId="0" applyFont="1" applyFill="1" applyBorder="1" applyAlignment="1" applyProtection="1">
      <alignment horizontal="center"/>
      <protection locked="0"/>
    </xf>
    <xf numFmtId="0" fontId="29" fillId="11" borderId="1" xfId="0" applyFont="1" applyFill="1" applyBorder="1" applyAlignment="1" applyProtection="1">
      <alignment horizontal="center"/>
      <protection locked="0"/>
    </xf>
    <xf numFmtId="0" fontId="29" fillId="11" borderId="80"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M29"/>
  <sheetViews>
    <sheetView view="pageLayout" zoomScale="60" zoomScaleNormal="100" zoomScalePageLayoutView="60" workbookViewId="0">
      <selection activeCell="B15" sqref="B15:F15"/>
    </sheetView>
  </sheetViews>
  <sheetFormatPr defaultColWidth="8.88671875" defaultRowHeight="14.4" x14ac:dyDescent="0.3"/>
  <cols>
    <col min="2" max="2" width="24.109375" customWidth="1"/>
    <col min="3" max="3" width="20.44140625" customWidth="1"/>
    <col min="4" max="4" width="24.44140625" customWidth="1"/>
    <col min="5" max="5" width="26.44140625" customWidth="1"/>
    <col min="6" max="6" width="39.21875" customWidth="1"/>
    <col min="7" max="8" width="15.109375" customWidth="1"/>
    <col min="9" max="9" width="20.109375" hidden="1" customWidth="1"/>
    <col min="10" max="10" width="23" customWidth="1"/>
    <col min="11" max="12" width="21.6640625" customWidth="1"/>
    <col min="13" max="13" width="13.6640625" hidden="1" customWidth="1"/>
  </cols>
  <sheetData>
    <row r="2" spans="1:6" ht="16.5" customHeight="1" x14ac:dyDescent="0.35">
      <c r="B2" s="179" t="s">
        <v>23</v>
      </c>
      <c r="C2" s="179"/>
      <c r="D2" s="179"/>
      <c r="E2" s="179"/>
      <c r="F2" s="179"/>
    </row>
    <row r="4" spans="1:6" ht="29.25" customHeight="1" x14ac:dyDescent="0.35">
      <c r="A4" s="180" t="s">
        <v>24</v>
      </c>
      <c r="B4" s="180"/>
      <c r="C4" s="180"/>
      <c r="D4" s="180"/>
      <c r="E4" s="180"/>
      <c r="F4" s="180"/>
    </row>
    <row r="6" spans="1:6" ht="27" customHeight="1" x14ac:dyDescent="0.5">
      <c r="A6" s="4" t="s">
        <v>25</v>
      </c>
      <c r="B6" s="4"/>
      <c r="C6" s="5"/>
      <c r="D6" s="6"/>
      <c r="E6" s="6"/>
      <c r="F6" s="6"/>
    </row>
    <row r="7" spans="1:6" ht="54" customHeight="1" x14ac:dyDescent="0.3">
      <c r="A7" s="7" t="s">
        <v>28</v>
      </c>
      <c r="B7" s="172" t="s">
        <v>40</v>
      </c>
      <c r="C7" s="175"/>
      <c r="D7" s="175"/>
      <c r="E7" s="175"/>
      <c r="F7" s="175"/>
    </row>
    <row r="8" spans="1:6" ht="27" customHeight="1" x14ac:dyDescent="0.3">
      <c r="A8" s="7" t="s">
        <v>29</v>
      </c>
      <c r="B8" s="172" t="s">
        <v>36</v>
      </c>
      <c r="C8" s="175"/>
      <c r="D8" s="175"/>
      <c r="E8" s="175"/>
      <c r="F8" s="175"/>
    </row>
    <row r="9" spans="1:6" ht="54" customHeight="1" x14ac:dyDescent="0.3">
      <c r="A9" s="7" t="s">
        <v>30</v>
      </c>
      <c r="B9" s="172" t="s">
        <v>38</v>
      </c>
      <c r="C9" s="175"/>
      <c r="D9" s="175"/>
      <c r="E9" s="175"/>
      <c r="F9" s="175"/>
    </row>
    <row r="10" spans="1:6" ht="81" customHeight="1" x14ac:dyDescent="0.3">
      <c r="A10" s="7" t="s">
        <v>31</v>
      </c>
      <c r="B10" s="172" t="s">
        <v>37</v>
      </c>
      <c r="C10" s="175"/>
      <c r="D10" s="175"/>
      <c r="E10" s="175"/>
      <c r="F10" s="175"/>
    </row>
    <row r="11" spans="1:6" ht="57" customHeight="1" x14ac:dyDescent="0.3">
      <c r="A11" s="7" t="s">
        <v>32</v>
      </c>
      <c r="B11" s="172" t="s">
        <v>157</v>
      </c>
      <c r="C11" s="172"/>
      <c r="D11" s="172"/>
      <c r="E11" s="172"/>
      <c r="F11" s="172"/>
    </row>
    <row r="12" spans="1:6" ht="210" customHeight="1" x14ac:dyDescent="0.3">
      <c r="A12" s="7" t="s">
        <v>33</v>
      </c>
      <c r="B12" s="172" t="s">
        <v>159</v>
      </c>
      <c r="C12" s="172"/>
      <c r="D12" s="172"/>
      <c r="E12" s="172"/>
      <c r="F12" s="172"/>
    </row>
    <row r="13" spans="1:6" ht="56.25" customHeight="1" x14ac:dyDescent="0.3">
      <c r="A13" s="7" t="s">
        <v>34</v>
      </c>
      <c r="B13" s="172" t="s">
        <v>169</v>
      </c>
      <c r="C13" s="172"/>
      <c r="D13" s="172"/>
      <c r="E13" s="172"/>
      <c r="F13" s="172"/>
    </row>
    <row r="14" spans="1:6" ht="81" customHeight="1" x14ac:dyDescent="0.3">
      <c r="A14" s="7" t="s">
        <v>35</v>
      </c>
      <c r="B14" s="172" t="s">
        <v>136</v>
      </c>
      <c r="C14" s="172"/>
      <c r="D14" s="172"/>
      <c r="E14" s="172"/>
      <c r="F14" s="172"/>
    </row>
    <row r="15" spans="1:6" ht="54" customHeight="1" x14ac:dyDescent="0.3">
      <c r="A15" s="7" t="s">
        <v>39</v>
      </c>
      <c r="B15" s="176" t="s">
        <v>140</v>
      </c>
      <c r="C15" s="177"/>
      <c r="D15" s="177"/>
      <c r="E15" s="177"/>
      <c r="F15" s="177"/>
    </row>
    <row r="16" spans="1:6" ht="81" customHeight="1" x14ac:dyDescent="0.3">
      <c r="A16" s="7" t="s">
        <v>89</v>
      </c>
      <c r="B16" s="174" t="s">
        <v>94</v>
      </c>
      <c r="C16" s="175"/>
      <c r="D16" s="175"/>
      <c r="E16" s="175"/>
      <c r="F16" s="175"/>
    </row>
    <row r="17" spans="1:6" ht="27" customHeight="1" x14ac:dyDescent="0.3">
      <c r="A17" s="7" t="s">
        <v>95</v>
      </c>
      <c r="B17" s="174" t="s">
        <v>26</v>
      </c>
      <c r="C17" s="175"/>
      <c r="D17" s="175"/>
      <c r="E17" s="175"/>
      <c r="F17" s="175"/>
    </row>
    <row r="18" spans="1:6" ht="58.5" customHeight="1" x14ac:dyDescent="0.3">
      <c r="A18" s="7" t="s">
        <v>96</v>
      </c>
      <c r="B18" s="172" t="s">
        <v>88</v>
      </c>
      <c r="C18" s="172"/>
      <c r="D18" s="172"/>
      <c r="E18" s="172"/>
      <c r="F18" s="172"/>
    </row>
    <row r="19" spans="1:6" ht="76.5" customHeight="1" x14ac:dyDescent="0.3">
      <c r="A19" s="7" t="s">
        <v>118</v>
      </c>
      <c r="B19" s="178" t="s">
        <v>137</v>
      </c>
      <c r="C19" s="178"/>
      <c r="D19" s="178"/>
      <c r="E19" s="178"/>
      <c r="F19" s="178"/>
    </row>
    <row r="20" spans="1:6" ht="60.75" customHeight="1" x14ac:dyDescent="0.3">
      <c r="A20" s="7" t="s">
        <v>158</v>
      </c>
      <c r="B20" s="172" t="s">
        <v>97</v>
      </c>
      <c r="C20" s="172"/>
      <c r="D20" s="172"/>
      <c r="E20" s="172"/>
      <c r="F20" s="172"/>
    </row>
    <row r="21" spans="1:6" ht="60.75" customHeight="1" x14ac:dyDescent="0.3">
      <c r="A21" s="7" t="s">
        <v>167</v>
      </c>
      <c r="B21" s="172" t="s">
        <v>141</v>
      </c>
      <c r="C21" s="172"/>
      <c r="D21" s="172"/>
      <c r="E21" s="172"/>
      <c r="F21" s="172"/>
    </row>
    <row r="22" spans="1:6" ht="30.75" customHeight="1" x14ac:dyDescent="0.3">
      <c r="A22" s="7" t="s">
        <v>170</v>
      </c>
      <c r="B22" s="172" t="s">
        <v>168</v>
      </c>
      <c r="C22" s="172"/>
      <c r="D22" s="172"/>
      <c r="E22" s="172"/>
      <c r="F22" s="172"/>
    </row>
    <row r="23" spans="1:6" ht="27" customHeight="1" x14ac:dyDescent="0.3">
      <c r="B23" s="173" t="s">
        <v>135</v>
      </c>
      <c r="C23" s="173"/>
      <c r="D23" s="173"/>
      <c r="E23" s="173"/>
      <c r="F23" s="173"/>
    </row>
    <row r="24" spans="1:6" ht="27.75" customHeight="1" x14ac:dyDescent="0.5">
      <c r="A24" s="6"/>
      <c r="B24" s="173"/>
      <c r="C24" s="173"/>
      <c r="D24" s="173"/>
      <c r="E24" s="173"/>
      <c r="F24" s="173"/>
    </row>
    <row r="25" spans="1:6" ht="25.8" x14ac:dyDescent="0.5">
      <c r="A25" s="6"/>
      <c r="B25" s="71"/>
      <c r="C25" s="71"/>
      <c r="D25" s="71"/>
      <c r="E25" s="71"/>
      <c r="F25" s="71"/>
    </row>
    <row r="26" spans="1:6" ht="45" customHeight="1" x14ac:dyDescent="0.5">
      <c r="A26" s="6"/>
      <c r="B26" s="8" t="s">
        <v>27</v>
      </c>
      <c r="C26" s="8"/>
      <c r="D26" s="8"/>
      <c r="E26" s="8"/>
      <c r="F26" s="8"/>
    </row>
    <row r="27" spans="1:6" ht="39" customHeight="1" x14ac:dyDescent="0.4">
      <c r="B27" s="9"/>
      <c r="C27" s="9"/>
      <c r="D27" s="10" t="s">
        <v>130</v>
      </c>
      <c r="E27" s="9"/>
      <c r="F27" s="9"/>
    </row>
    <row r="29" spans="1:6" ht="18" x14ac:dyDescent="0.35">
      <c r="A29" s="117" t="s">
        <v>178</v>
      </c>
      <c r="B29" s="118"/>
      <c r="C29" s="33"/>
      <c r="D29" s="20" t="s">
        <v>134</v>
      </c>
      <c r="E29" s="33"/>
      <c r="F29" s="119" t="s">
        <v>138</v>
      </c>
    </row>
  </sheetData>
  <sheetProtection algorithmName="SHA-512" hashValue="Wn2UovK74mWGJ5q9xJ6zTdDWTc7XZYENBw4aXaNmbhSKMBgauSHUbKPrygMfEFr8oye+6C8p4R2bFTm3GXI8sg==" saltValue="GmrtVB1ri2OdpKKr5A9REw==" spinCount="100000" sheet="1" selectLockedCells="1" selectUnlockedCells="1"/>
  <mergeCells count="19">
    <mergeCell ref="B2:F2"/>
    <mergeCell ref="A4:F4"/>
    <mergeCell ref="B14:F14"/>
    <mergeCell ref="B7:F7"/>
    <mergeCell ref="B8:F8"/>
    <mergeCell ref="B9:F9"/>
    <mergeCell ref="B10:F10"/>
    <mergeCell ref="B12:F12"/>
    <mergeCell ref="B11:F11"/>
    <mergeCell ref="B13:F13"/>
    <mergeCell ref="B18:F18"/>
    <mergeCell ref="B23:F24"/>
    <mergeCell ref="B17:F17"/>
    <mergeCell ref="B16:F16"/>
    <mergeCell ref="B15:F15"/>
    <mergeCell ref="B19:F19"/>
    <mergeCell ref="B20:F20"/>
    <mergeCell ref="B21:F21"/>
    <mergeCell ref="B22:F22"/>
  </mergeCells>
  <phoneticPr fontId="28" type="noConversion"/>
  <pageMargins left="0.7" right="0.7" top="0.5" bottom="0.5" header="0.3" footer="0.3"/>
  <pageSetup scale="50" orientation="portrait" r:id="rId1"/>
  <extLst>
    <ext xmlns:mx="http://schemas.microsoft.com/office/mac/excel/2008/main" uri="{64002731-A6B0-56B0-2670-7721B7C09600}">
      <mx:PLV Mode="0" OnePage="0" WScale="5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topLeftCell="A28" workbookViewId="0">
      <selection activeCell="A30" sqref="A30"/>
    </sheetView>
  </sheetViews>
  <sheetFormatPr defaultColWidth="8.88671875" defaultRowHeight="14.4" x14ac:dyDescent="0.3"/>
  <cols>
    <col min="1" max="1" width="19" customWidth="1"/>
    <col min="2" max="2" width="12.6640625" customWidth="1"/>
    <col min="4" max="4" width="26.44140625" customWidth="1"/>
    <col min="6" max="6" width="16" customWidth="1"/>
    <col min="7" max="7" width="30.44140625" customWidth="1"/>
    <col min="8" max="8" width="12.44140625" customWidth="1"/>
    <col min="9" max="9" width="16.44140625" customWidth="1"/>
  </cols>
  <sheetData>
    <row r="1" spans="1:9" ht="18" x14ac:dyDescent="0.35">
      <c r="A1" s="207" t="s">
        <v>12</v>
      </c>
      <c r="B1" s="207"/>
      <c r="C1" s="207"/>
      <c r="D1" s="207"/>
      <c r="E1" s="207"/>
      <c r="F1" s="207"/>
      <c r="G1" s="207"/>
      <c r="H1" s="207"/>
      <c r="I1" s="207"/>
    </row>
    <row r="2" spans="1:9" ht="18" x14ac:dyDescent="0.35">
      <c r="A2" s="207" t="s">
        <v>11</v>
      </c>
      <c r="B2" s="207"/>
      <c r="C2" s="207"/>
      <c r="D2" s="207"/>
      <c r="E2" s="207"/>
      <c r="F2" s="207"/>
      <c r="G2" s="207"/>
      <c r="H2" s="207"/>
      <c r="I2" s="207"/>
    </row>
    <row r="3" spans="1:9" ht="15.6" x14ac:dyDescent="0.3">
      <c r="C3" s="1"/>
      <c r="H3" s="208">
        <f ca="1">TODAY()</f>
        <v>45399</v>
      </c>
      <c r="I3" s="208"/>
    </row>
    <row r="4" spans="1:9" ht="36.6" x14ac:dyDescent="0.7">
      <c r="A4" s="70" t="s">
        <v>13</v>
      </c>
      <c r="B4" s="70"/>
      <c r="C4" s="70"/>
      <c r="D4" s="70"/>
      <c r="E4" s="70"/>
      <c r="F4" s="70"/>
      <c r="G4" s="70"/>
      <c r="H4" s="70"/>
      <c r="I4" s="26"/>
    </row>
    <row r="5" spans="1:9" x14ac:dyDescent="0.3">
      <c r="C5" s="1"/>
    </row>
    <row r="6" spans="1:9" ht="18" x14ac:dyDescent="0.35">
      <c r="A6" s="31" t="s">
        <v>19</v>
      </c>
      <c r="B6" s="32"/>
      <c r="C6" s="32"/>
      <c r="D6" s="32"/>
      <c r="E6" s="33"/>
      <c r="F6" s="33"/>
      <c r="G6" s="33"/>
      <c r="H6" s="33"/>
      <c r="I6" s="33"/>
    </row>
    <row r="7" spans="1:9" ht="18" x14ac:dyDescent="0.35">
      <c r="A7" s="34"/>
      <c r="B7" s="34"/>
      <c r="C7" s="34"/>
      <c r="D7" s="34"/>
      <c r="E7" s="33"/>
      <c r="F7" s="33"/>
      <c r="G7" s="33"/>
      <c r="H7" s="33"/>
      <c r="I7" s="33"/>
    </row>
    <row r="8" spans="1:9" ht="21.6" x14ac:dyDescent="0.65">
      <c r="A8" s="33"/>
      <c r="B8" s="35">
        <v>50</v>
      </c>
      <c r="C8" s="36" t="s">
        <v>9</v>
      </c>
      <c r="D8" s="35">
        <v>40</v>
      </c>
      <c r="E8" s="37">
        <f>SUM(B8*D8)</f>
        <v>2000</v>
      </c>
      <c r="F8" s="34" t="s">
        <v>93</v>
      </c>
      <c r="G8" s="34"/>
      <c r="H8" s="34"/>
      <c r="I8" s="34"/>
    </row>
    <row r="9" spans="1:9" ht="18" x14ac:dyDescent="0.35">
      <c r="A9" s="33"/>
      <c r="B9" s="20" t="s">
        <v>72</v>
      </c>
      <c r="C9" s="33"/>
      <c r="D9" s="20" t="s">
        <v>73</v>
      </c>
      <c r="E9" s="33"/>
      <c r="F9" s="33"/>
      <c r="G9" s="33"/>
      <c r="H9" s="33"/>
      <c r="I9" s="33"/>
    </row>
    <row r="10" spans="1:9" ht="18" x14ac:dyDescent="0.35">
      <c r="A10" s="33"/>
      <c r="B10" s="33"/>
      <c r="C10" s="20"/>
      <c r="D10" s="33"/>
      <c r="E10" s="20"/>
      <c r="F10" s="33"/>
      <c r="G10" s="33"/>
      <c r="H10" s="33"/>
      <c r="I10" s="33"/>
    </row>
    <row r="11" spans="1:9" ht="18" x14ac:dyDescent="0.35">
      <c r="A11" s="38" t="s">
        <v>74</v>
      </c>
      <c r="B11" s="39"/>
      <c r="C11" s="40"/>
      <c r="D11" s="40"/>
      <c r="E11" s="40"/>
      <c r="F11" s="40"/>
      <c r="G11" s="40"/>
      <c r="H11" s="33"/>
      <c r="I11" s="33"/>
    </row>
    <row r="12" spans="1:9" ht="18.600000000000001" thickBot="1" x14ac:dyDescent="0.4">
      <c r="A12" s="33"/>
      <c r="B12" s="20"/>
      <c r="C12" s="33"/>
      <c r="D12" s="33"/>
      <c r="E12" s="33"/>
      <c r="F12" s="33"/>
      <c r="G12" s="33"/>
      <c r="H12" s="33"/>
      <c r="I12" s="33"/>
    </row>
    <row r="13" spans="1:9" ht="19.2" thickTop="1" thickBot="1" x14ac:dyDescent="0.4">
      <c r="A13" s="33"/>
      <c r="B13" s="55" t="s">
        <v>1</v>
      </c>
      <c r="C13" s="209" t="s">
        <v>21</v>
      </c>
      <c r="D13" s="209"/>
      <c r="E13" s="209" t="s">
        <v>20</v>
      </c>
      <c r="F13" s="209"/>
      <c r="G13" s="56" t="s">
        <v>43</v>
      </c>
      <c r="H13" s="20"/>
      <c r="I13" s="33"/>
    </row>
    <row r="14" spans="1:9" ht="18" x14ac:dyDescent="0.35">
      <c r="A14" s="33"/>
      <c r="B14" s="57" t="s">
        <v>2</v>
      </c>
      <c r="C14" s="202">
        <v>1330</v>
      </c>
      <c r="D14" s="202"/>
      <c r="E14" s="202">
        <v>100</v>
      </c>
      <c r="F14" s="202"/>
      <c r="G14" s="58">
        <f>IF(C14&gt;0,C14*E14/1000,"")</f>
        <v>133</v>
      </c>
      <c r="H14" s="41"/>
      <c r="I14" s="33"/>
    </row>
    <row r="15" spans="1:9" ht="18" x14ac:dyDescent="0.35">
      <c r="A15" s="33"/>
      <c r="B15" s="57"/>
      <c r="C15" s="203"/>
      <c r="D15" s="203"/>
      <c r="E15" s="203"/>
      <c r="F15" s="203"/>
      <c r="G15" s="59" t="str">
        <f>IF(C15&gt;0,C15*E15/1000,"")</f>
        <v/>
      </c>
      <c r="H15" s="41"/>
      <c r="I15" s="33"/>
    </row>
    <row r="16" spans="1:9" ht="18" x14ac:dyDescent="0.35">
      <c r="A16" s="33"/>
      <c r="B16" s="57"/>
      <c r="C16" s="203"/>
      <c r="D16" s="203"/>
      <c r="E16" s="203"/>
      <c r="F16" s="203"/>
      <c r="G16" s="59" t="str">
        <f t="shared" ref="G16:G17" si="0">IF(C16&gt;0,C16*E16/1000,"")</f>
        <v/>
      </c>
      <c r="H16" s="41"/>
      <c r="I16" s="33"/>
    </row>
    <row r="17" spans="1:9" ht="18" x14ac:dyDescent="0.35">
      <c r="A17" s="33"/>
      <c r="B17" s="57"/>
      <c r="C17" s="203"/>
      <c r="D17" s="203"/>
      <c r="E17" s="203"/>
      <c r="F17" s="203"/>
      <c r="G17" s="59" t="str">
        <f t="shared" si="0"/>
        <v/>
      </c>
      <c r="H17" s="41"/>
      <c r="I17" s="33"/>
    </row>
    <row r="18" spans="1:9" ht="18.600000000000001" thickBot="1" x14ac:dyDescent="0.4">
      <c r="A18" s="33"/>
      <c r="B18" s="60"/>
      <c r="C18" s="61"/>
      <c r="D18" s="61"/>
      <c r="E18" s="61"/>
      <c r="F18" s="62" t="s">
        <v>46</v>
      </c>
      <c r="G18" s="63">
        <f>SUM(G14:G17)</f>
        <v>133</v>
      </c>
      <c r="H18" s="41"/>
      <c r="I18" s="33"/>
    </row>
    <row r="19" spans="1:9" ht="18.600000000000001" thickTop="1" x14ac:dyDescent="0.35">
      <c r="A19" s="33"/>
      <c r="B19" s="33"/>
      <c r="C19" s="42"/>
      <c r="D19" s="43"/>
      <c r="E19" s="43"/>
      <c r="F19" s="43"/>
      <c r="G19" s="44"/>
      <c r="H19" s="41"/>
      <c r="I19" s="41"/>
    </row>
    <row r="20" spans="1:9" ht="18" x14ac:dyDescent="0.35">
      <c r="A20" s="38" t="s">
        <v>48</v>
      </c>
      <c r="B20" s="40"/>
      <c r="C20" s="20"/>
      <c r="D20" s="33"/>
      <c r="E20" s="33"/>
      <c r="F20" s="33"/>
      <c r="G20" s="33"/>
      <c r="H20" s="33"/>
      <c r="I20" s="33"/>
    </row>
    <row r="21" spans="1:9" ht="18.600000000000001" thickBot="1" x14ac:dyDescent="0.4">
      <c r="A21" s="45"/>
      <c r="B21" s="33"/>
      <c r="C21" s="20"/>
      <c r="D21" s="33"/>
      <c r="E21" s="33"/>
      <c r="F21" s="33"/>
      <c r="G21" s="33"/>
      <c r="H21" s="33"/>
      <c r="I21" s="33"/>
    </row>
    <row r="22" spans="1:9" ht="18.600000000000001" thickTop="1" x14ac:dyDescent="0.35">
      <c r="A22" s="33"/>
      <c r="B22" s="204" t="s">
        <v>75</v>
      </c>
      <c r="C22" s="205"/>
      <c r="D22" s="205"/>
      <c r="E22" s="205"/>
      <c r="F22" s="205"/>
      <c r="G22" s="206"/>
      <c r="H22" s="69" t="s">
        <v>45</v>
      </c>
      <c r="I22" s="33"/>
    </row>
    <row r="23" spans="1:9" ht="18" x14ac:dyDescent="0.35">
      <c r="A23" s="33"/>
      <c r="B23" s="190" t="s">
        <v>76</v>
      </c>
      <c r="C23" s="191"/>
      <c r="D23" s="191"/>
      <c r="E23" s="191"/>
      <c r="F23" s="191"/>
      <c r="G23" s="191"/>
      <c r="H23" s="64">
        <v>199</v>
      </c>
      <c r="I23" s="33"/>
    </row>
    <row r="24" spans="1:9" ht="18" x14ac:dyDescent="0.35">
      <c r="A24" s="33"/>
      <c r="B24" s="188" t="s">
        <v>77</v>
      </c>
      <c r="C24" s="189"/>
      <c r="D24" s="189"/>
      <c r="E24" s="189"/>
      <c r="F24" s="189"/>
      <c r="G24" s="189"/>
      <c r="H24" s="65">
        <v>100</v>
      </c>
      <c r="I24" s="33"/>
    </row>
    <row r="25" spans="1:9" ht="18" x14ac:dyDescent="0.35">
      <c r="A25" s="33"/>
      <c r="B25" s="188" t="s">
        <v>78</v>
      </c>
      <c r="C25" s="189"/>
      <c r="D25" s="189"/>
      <c r="E25" s="189"/>
      <c r="F25" s="189"/>
      <c r="G25" s="189"/>
      <c r="H25" s="65">
        <f>SUM(H23*H24)</f>
        <v>19900</v>
      </c>
      <c r="I25" s="33"/>
    </row>
    <row r="26" spans="1:9" ht="18" x14ac:dyDescent="0.35">
      <c r="A26" s="33"/>
      <c r="B26" s="188" t="s">
        <v>98</v>
      </c>
      <c r="C26" s="189"/>
      <c r="D26" s="189"/>
      <c r="E26" s="189"/>
      <c r="F26" s="189"/>
      <c r="G26" s="189"/>
      <c r="H26" s="65">
        <v>40</v>
      </c>
      <c r="I26" s="33"/>
    </row>
    <row r="27" spans="1:9" ht="18" x14ac:dyDescent="0.35">
      <c r="A27" s="33"/>
      <c r="B27" s="188" t="s">
        <v>79</v>
      </c>
      <c r="C27" s="189"/>
      <c r="D27" s="189"/>
      <c r="E27" s="189"/>
      <c r="F27" s="189"/>
      <c r="G27" s="189"/>
      <c r="H27" s="65">
        <f>SUM(H26*H23)</f>
        <v>7960</v>
      </c>
      <c r="I27" s="33"/>
    </row>
    <row r="28" spans="1:9" ht="18" x14ac:dyDescent="0.35">
      <c r="A28" s="33"/>
      <c r="B28" s="190" t="s">
        <v>80</v>
      </c>
      <c r="C28" s="191"/>
      <c r="D28" s="191"/>
      <c r="E28" s="191"/>
      <c r="F28" s="191"/>
      <c r="G28" s="191"/>
      <c r="H28" s="66">
        <v>0</v>
      </c>
      <c r="I28" s="33"/>
    </row>
    <row r="29" spans="1:9" ht="18" x14ac:dyDescent="0.35">
      <c r="A29" s="33"/>
      <c r="B29" s="188" t="s">
        <v>81</v>
      </c>
      <c r="C29" s="189"/>
      <c r="D29" s="189"/>
      <c r="E29" s="189"/>
      <c r="F29" s="189"/>
      <c r="G29" s="189"/>
      <c r="H29" s="65">
        <f>SUM(H28-H27)</f>
        <v>-7960</v>
      </c>
      <c r="I29" s="33"/>
    </row>
    <row r="30" spans="1:9" ht="18" x14ac:dyDescent="0.35">
      <c r="A30" s="33"/>
      <c r="B30" s="181" t="s">
        <v>82</v>
      </c>
      <c r="C30" s="182"/>
      <c r="D30" s="182"/>
      <c r="E30" s="182"/>
      <c r="F30" s="182"/>
      <c r="G30" s="182"/>
      <c r="H30" s="67">
        <f>IF(H27-H28&lt;0,"0",H27-H28)</f>
        <v>7960</v>
      </c>
      <c r="I30" s="33"/>
    </row>
    <row r="31" spans="1:9" ht="18" x14ac:dyDescent="0.35">
      <c r="A31" s="33"/>
      <c r="B31" s="188" t="s">
        <v>83</v>
      </c>
      <c r="C31" s="189"/>
      <c r="D31" s="189"/>
      <c r="E31" s="189"/>
      <c r="F31" s="189"/>
      <c r="G31" s="189"/>
      <c r="H31" s="65">
        <v>60</v>
      </c>
      <c r="I31" s="46"/>
    </row>
    <row r="32" spans="1:9" ht="18" x14ac:dyDescent="0.35">
      <c r="A32" s="33"/>
      <c r="B32" s="181" t="s">
        <v>84</v>
      </c>
      <c r="C32" s="182"/>
      <c r="D32" s="182"/>
      <c r="E32" s="182"/>
      <c r="F32" s="182"/>
      <c r="G32" s="182"/>
      <c r="H32" s="67">
        <f>IF(H29+H30=0,H31*H23,H31*H23-H29)</f>
        <v>11940</v>
      </c>
      <c r="I32" s="46"/>
    </row>
    <row r="33" spans="1:9" ht="21" customHeight="1" thickBot="1" x14ac:dyDescent="0.4">
      <c r="A33" s="33"/>
      <c r="B33" s="183" t="s">
        <v>85</v>
      </c>
      <c r="C33" s="184"/>
      <c r="D33" s="184"/>
      <c r="E33" s="184"/>
      <c r="F33" s="184"/>
      <c r="G33" s="185"/>
      <c r="H33" s="68">
        <f>SUM(H32+H30)</f>
        <v>19900</v>
      </c>
      <c r="I33" s="33"/>
    </row>
    <row r="34" spans="1:9" ht="18.600000000000001" thickTop="1" x14ac:dyDescent="0.35">
      <c r="A34" s="33"/>
      <c r="B34" s="33"/>
      <c r="C34" s="20"/>
      <c r="D34" s="33"/>
      <c r="E34" s="33"/>
      <c r="F34" s="33"/>
      <c r="G34" s="33"/>
      <c r="H34" s="33"/>
      <c r="I34" s="33"/>
    </row>
    <row r="35" spans="1:9" ht="18" x14ac:dyDescent="0.35">
      <c r="A35" s="33"/>
      <c r="B35" s="33" t="s">
        <v>86</v>
      </c>
      <c r="C35" s="20"/>
      <c r="D35" s="33"/>
      <c r="E35" s="33"/>
      <c r="F35" s="33"/>
      <c r="G35" s="33"/>
      <c r="H35" s="33"/>
      <c r="I35" s="33"/>
    </row>
    <row r="36" spans="1:9" ht="18" x14ac:dyDescent="0.35">
      <c r="A36" s="33"/>
      <c r="B36" s="33" t="s">
        <v>92</v>
      </c>
      <c r="C36" s="20"/>
      <c r="D36" s="33"/>
      <c r="E36" s="33"/>
      <c r="F36" s="33"/>
      <c r="G36" s="33"/>
      <c r="H36" s="33"/>
      <c r="I36" s="33"/>
    </row>
    <row r="37" spans="1:9" ht="38.25" customHeight="1" x14ac:dyDescent="0.35">
      <c r="A37" s="33"/>
      <c r="B37" s="201" t="s">
        <v>51</v>
      </c>
      <c r="C37" s="201"/>
      <c r="D37" s="201"/>
      <c r="E37" s="201"/>
      <c r="F37" s="201"/>
      <c r="G37" s="201"/>
      <c r="H37" s="201"/>
      <c r="I37" s="33"/>
    </row>
    <row r="38" spans="1:9" ht="18" x14ac:dyDescent="0.35">
      <c r="A38" s="33"/>
      <c r="B38" s="33"/>
      <c r="C38" s="20"/>
      <c r="D38" s="33"/>
      <c r="E38" s="33"/>
      <c r="F38" s="33"/>
      <c r="G38" s="33"/>
      <c r="H38" s="33"/>
      <c r="I38" s="33"/>
    </row>
    <row r="39" spans="1:9" ht="18" x14ac:dyDescent="0.35">
      <c r="A39" s="186" t="s">
        <v>87</v>
      </c>
      <c r="B39" s="186"/>
      <c r="C39" s="186"/>
      <c r="D39" s="186"/>
      <c r="E39" s="186"/>
      <c r="F39" s="186"/>
      <c r="G39" s="186"/>
      <c r="H39" s="186"/>
      <c r="I39" s="186"/>
    </row>
    <row r="40" spans="1:9" ht="18.600000000000001" thickBot="1" x14ac:dyDescent="0.35">
      <c r="A40" s="47"/>
      <c r="B40" s="47"/>
      <c r="C40" s="47"/>
      <c r="D40" s="47"/>
      <c r="E40" s="47"/>
      <c r="F40" s="47"/>
      <c r="G40" s="47"/>
      <c r="H40" s="47"/>
      <c r="I40" s="47"/>
    </row>
    <row r="41" spans="1:9" ht="18.600000000000001" thickTop="1" x14ac:dyDescent="0.3">
      <c r="A41" s="48"/>
      <c r="B41" s="192"/>
      <c r="C41" s="193"/>
      <c r="D41" s="193"/>
      <c r="E41" s="193"/>
      <c r="F41" s="193"/>
      <c r="G41" s="193"/>
      <c r="H41" s="194"/>
      <c r="I41" s="48"/>
    </row>
    <row r="42" spans="1:9" ht="18" x14ac:dyDescent="0.3">
      <c r="A42" s="48"/>
      <c r="B42" s="195"/>
      <c r="C42" s="196"/>
      <c r="D42" s="196"/>
      <c r="E42" s="196"/>
      <c r="F42" s="196"/>
      <c r="G42" s="196"/>
      <c r="H42" s="197"/>
      <c r="I42" s="48"/>
    </row>
    <row r="43" spans="1:9" ht="18" x14ac:dyDescent="0.3">
      <c r="A43" s="48"/>
      <c r="B43" s="195"/>
      <c r="C43" s="196"/>
      <c r="D43" s="196"/>
      <c r="E43" s="196"/>
      <c r="F43" s="196"/>
      <c r="G43" s="196"/>
      <c r="H43" s="197"/>
      <c r="I43" s="48"/>
    </row>
    <row r="44" spans="1:9" ht="18" x14ac:dyDescent="0.3">
      <c r="A44" s="48"/>
      <c r="B44" s="195"/>
      <c r="C44" s="196"/>
      <c r="D44" s="196"/>
      <c r="E44" s="196"/>
      <c r="F44" s="196"/>
      <c r="G44" s="196"/>
      <c r="H44" s="197"/>
      <c r="I44" s="48"/>
    </row>
    <row r="45" spans="1:9" ht="18" x14ac:dyDescent="0.3">
      <c r="A45" s="48"/>
      <c r="B45" s="195"/>
      <c r="C45" s="196"/>
      <c r="D45" s="196"/>
      <c r="E45" s="196"/>
      <c r="F45" s="196"/>
      <c r="G45" s="196"/>
      <c r="H45" s="197"/>
      <c r="I45" s="48"/>
    </row>
    <row r="46" spans="1:9" ht="18" x14ac:dyDescent="0.3">
      <c r="A46" s="48"/>
      <c r="B46" s="195"/>
      <c r="C46" s="196"/>
      <c r="D46" s="196"/>
      <c r="E46" s="196"/>
      <c r="F46" s="196"/>
      <c r="G46" s="196"/>
      <c r="H46" s="197"/>
      <c r="I46" s="48"/>
    </row>
    <row r="47" spans="1:9" ht="18" x14ac:dyDescent="0.3">
      <c r="A47" s="48"/>
      <c r="B47" s="195"/>
      <c r="C47" s="196"/>
      <c r="D47" s="196"/>
      <c r="E47" s="196"/>
      <c r="F47" s="196"/>
      <c r="G47" s="196"/>
      <c r="H47" s="197"/>
      <c r="I47" s="48"/>
    </row>
    <row r="48" spans="1:9" ht="18" x14ac:dyDescent="0.3">
      <c r="A48" s="48"/>
      <c r="B48" s="195"/>
      <c r="C48" s="196"/>
      <c r="D48" s="196"/>
      <c r="E48" s="196"/>
      <c r="F48" s="196"/>
      <c r="G48" s="196"/>
      <c r="H48" s="197"/>
      <c r="I48" s="48"/>
    </row>
    <row r="49" spans="1:9" ht="18" x14ac:dyDescent="0.35">
      <c r="A49" s="33"/>
      <c r="B49" s="195"/>
      <c r="C49" s="196"/>
      <c r="D49" s="196"/>
      <c r="E49" s="196"/>
      <c r="F49" s="196"/>
      <c r="G49" s="196"/>
      <c r="H49" s="197"/>
      <c r="I49" s="49"/>
    </row>
    <row r="50" spans="1:9" ht="18" x14ac:dyDescent="0.35">
      <c r="A50" s="33"/>
      <c r="B50" s="195"/>
      <c r="C50" s="196"/>
      <c r="D50" s="196"/>
      <c r="E50" s="196"/>
      <c r="F50" s="196"/>
      <c r="G50" s="196"/>
      <c r="H50" s="197"/>
      <c r="I50" s="49"/>
    </row>
    <row r="51" spans="1:9" ht="18" x14ac:dyDescent="0.35">
      <c r="A51" s="33"/>
      <c r="B51" s="195"/>
      <c r="C51" s="196"/>
      <c r="D51" s="196"/>
      <c r="E51" s="196"/>
      <c r="F51" s="196"/>
      <c r="G51" s="196"/>
      <c r="H51" s="197"/>
      <c r="I51" s="49"/>
    </row>
    <row r="52" spans="1:9" ht="18.600000000000001" thickBot="1" x14ac:dyDescent="0.4">
      <c r="A52" s="33"/>
      <c r="B52" s="198"/>
      <c r="C52" s="199"/>
      <c r="D52" s="199"/>
      <c r="E52" s="199"/>
      <c r="F52" s="199"/>
      <c r="G52" s="199"/>
      <c r="H52" s="200"/>
      <c r="I52" s="49"/>
    </row>
    <row r="53" spans="1:9" ht="18.600000000000001" thickTop="1" x14ac:dyDescent="0.35">
      <c r="A53" s="33"/>
      <c r="B53" s="49"/>
      <c r="C53" s="49"/>
      <c r="D53" s="49"/>
      <c r="E53" s="49"/>
      <c r="F53" s="49"/>
      <c r="G53" s="49"/>
      <c r="H53" s="49"/>
      <c r="I53" s="49"/>
    </row>
    <row r="54" spans="1:9" ht="18" x14ac:dyDescent="0.35">
      <c r="A54" s="33"/>
      <c r="B54" s="49"/>
      <c r="C54" s="49"/>
      <c r="D54" s="49"/>
      <c r="E54" s="187" t="s">
        <v>22</v>
      </c>
      <c r="F54" s="187"/>
      <c r="G54" s="50"/>
      <c r="H54" s="33"/>
      <c r="I54" s="49"/>
    </row>
    <row r="55" spans="1:9" ht="18" x14ac:dyDescent="0.35">
      <c r="A55" s="33"/>
      <c r="B55" s="49"/>
      <c r="C55" s="49"/>
      <c r="D55" s="49"/>
      <c r="E55" s="49"/>
      <c r="F55" s="49"/>
      <c r="G55" s="49"/>
      <c r="H55" s="49"/>
      <c r="I55" s="49"/>
    </row>
    <row r="68" spans="2:6" hidden="1" x14ac:dyDescent="0.3">
      <c r="B68" s="1"/>
    </row>
    <row r="69" spans="2:6" hidden="1" x14ac:dyDescent="0.3">
      <c r="B69" s="1" t="s">
        <v>2</v>
      </c>
      <c r="F69" s="1" t="s">
        <v>2</v>
      </c>
    </row>
    <row r="70" spans="2:6" hidden="1" x14ac:dyDescent="0.3">
      <c r="B70" s="1" t="s">
        <v>44</v>
      </c>
      <c r="F70" s="1" t="s">
        <v>44</v>
      </c>
    </row>
    <row r="71" spans="2:6" hidden="1" x14ac:dyDescent="0.3">
      <c r="B71" s="1" t="s">
        <v>45</v>
      </c>
      <c r="F71" s="1" t="s">
        <v>45</v>
      </c>
    </row>
    <row r="72" spans="2:6" hidden="1" x14ac:dyDescent="0.3">
      <c r="B72" s="1" t="s">
        <v>41</v>
      </c>
      <c r="F72" s="1" t="s">
        <v>41</v>
      </c>
    </row>
    <row r="73" spans="2:6" hidden="1" x14ac:dyDescent="0.3">
      <c r="B73" s="1" t="s">
        <v>42</v>
      </c>
      <c r="F73" s="1" t="s">
        <v>42</v>
      </c>
    </row>
    <row r="74" spans="2:6" hidden="1" x14ac:dyDescent="0.3">
      <c r="B74" s="1" t="s">
        <v>3</v>
      </c>
      <c r="F74" s="1" t="s">
        <v>3</v>
      </c>
    </row>
    <row r="75" spans="2:6" hidden="1" x14ac:dyDescent="0.3">
      <c r="B75" s="1" t="s">
        <v>18</v>
      </c>
      <c r="F75" s="1" t="s">
        <v>18</v>
      </c>
    </row>
    <row r="76" spans="2:6" hidden="1" x14ac:dyDescent="0.3">
      <c r="B76" s="1" t="s">
        <v>4</v>
      </c>
      <c r="F76" s="1" t="s">
        <v>4</v>
      </c>
    </row>
    <row r="77" spans="2:6" hidden="1" x14ac:dyDescent="0.3">
      <c r="B77" s="1" t="s">
        <v>90</v>
      </c>
      <c r="F77" s="1" t="s">
        <v>90</v>
      </c>
    </row>
    <row r="78" spans="2:6" hidden="1" x14ac:dyDescent="0.3">
      <c r="F78" s="1" t="s">
        <v>91</v>
      </c>
    </row>
  </sheetData>
  <mergeCells count="29">
    <mergeCell ref="A1:I1"/>
    <mergeCell ref="A2:I2"/>
    <mergeCell ref="H3:I3"/>
    <mergeCell ref="C13:D13"/>
    <mergeCell ref="E13:F13"/>
    <mergeCell ref="B25:G25"/>
    <mergeCell ref="C14:D14"/>
    <mergeCell ref="E14:F14"/>
    <mergeCell ref="C15:D15"/>
    <mergeCell ref="E15:F15"/>
    <mergeCell ref="C16:D16"/>
    <mergeCell ref="E16:F16"/>
    <mergeCell ref="C17:D17"/>
    <mergeCell ref="E17:F17"/>
    <mergeCell ref="B22:G22"/>
    <mergeCell ref="B23:G23"/>
    <mergeCell ref="B24:G24"/>
    <mergeCell ref="B32:G32"/>
    <mergeCell ref="B33:G33"/>
    <mergeCell ref="A39:I39"/>
    <mergeCell ref="E54:F54"/>
    <mergeCell ref="B26:G26"/>
    <mergeCell ref="B27:G27"/>
    <mergeCell ref="B28:G28"/>
    <mergeCell ref="B29:G29"/>
    <mergeCell ref="B30:G30"/>
    <mergeCell ref="B31:G31"/>
    <mergeCell ref="B41:H52"/>
    <mergeCell ref="B37:H37"/>
  </mergeCells>
  <dataValidations count="3">
    <dataValidation type="list" allowBlank="1" showInputMessage="1" showErrorMessage="1" sqref="C19 B18" xr:uid="{00000000-0002-0000-0100-000000000000}">
      <formula1>$C$67:$C$75</formula1>
    </dataValidation>
    <dataValidation type="list" allowBlank="1" showInputMessage="1" showErrorMessage="1" sqref="B14:B17" xr:uid="{00000000-0002-0000-0100-000001000000}">
      <formula1>$B$68:$B$77</formula1>
    </dataValidation>
    <dataValidation type="list" allowBlank="1" showInputMessage="1" showErrorMessage="1" sqref="H22" xr:uid="{00000000-0002-0000-0100-000002000000}">
      <formula1>$F$68:$F$78</formula1>
    </dataValidation>
  </dataValidations>
  <pageMargins left="0.7" right="0.7" top="0.75" bottom="0.75" header="0.3" footer="0.3"/>
  <pageSetup scale="5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7"/>
  <sheetViews>
    <sheetView view="pageBreakPreview" zoomScale="90" zoomScaleNormal="100" zoomScaleSheetLayoutView="90" workbookViewId="0">
      <selection activeCell="D13" sqref="D13:E13"/>
    </sheetView>
  </sheetViews>
  <sheetFormatPr defaultColWidth="8.88671875" defaultRowHeight="14.4" x14ac:dyDescent="0.3"/>
  <cols>
    <col min="1" max="1" width="10" customWidth="1"/>
    <col min="2" max="2" width="12.88671875" customWidth="1"/>
    <col min="3" max="3" width="15.44140625" style="1" customWidth="1"/>
    <col min="4" max="4" width="12.44140625" customWidth="1"/>
    <col min="5" max="8" width="15.109375" customWidth="1"/>
    <col min="9" max="9" width="20.44140625" customWidth="1"/>
    <col min="10" max="10" width="16.109375" customWidth="1"/>
    <col min="11" max="11" width="14.6640625" customWidth="1"/>
    <col min="12" max="12" width="13.6640625" hidden="1" customWidth="1"/>
    <col min="13" max="13" width="14.109375" customWidth="1"/>
  </cols>
  <sheetData>
    <row r="1" spans="1:13" ht="18" x14ac:dyDescent="0.35">
      <c r="A1" s="207" t="s">
        <v>12</v>
      </c>
      <c r="B1" s="207"/>
      <c r="C1" s="207"/>
      <c r="D1" s="207"/>
      <c r="E1" s="207"/>
      <c r="F1" s="207"/>
      <c r="G1" s="207"/>
      <c r="H1" s="207"/>
      <c r="I1" s="207"/>
      <c r="J1" s="207"/>
      <c r="K1" s="207"/>
      <c r="L1" s="207"/>
      <c r="M1" s="207"/>
    </row>
    <row r="2" spans="1:13" ht="18" x14ac:dyDescent="0.35">
      <c r="A2" s="207" t="s">
        <v>11</v>
      </c>
      <c r="B2" s="207"/>
      <c r="C2" s="207"/>
      <c r="D2" s="207"/>
      <c r="E2" s="207"/>
      <c r="F2" s="207"/>
      <c r="G2" s="207"/>
      <c r="H2" s="207"/>
      <c r="I2" s="207"/>
      <c r="J2" s="207"/>
      <c r="K2" s="207"/>
      <c r="L2" s="207"/>
      <c r="M2" s="207"/>
    </row>
    <row r="3" spans="1:13" ht="15.6" x14ac:dyDescent="0.3">
      <c r="M3" s="16">
        <f ca="1">TODAY()</f>
        <v>45399</v>
      </c>
    </row>
    <row r="4" spans="1:13" ht="36.6" x14ac:dyDescent="0.7">
      <c r="A4" s="237" t="s">
        <v>129</v>
      </c>
      <c r="B4" s="237"/>
      <c r="C4" s="237"/>
      <c r="D4" s="237"/>
      <c r="E4" s="237"/>
      <c r="F4" s="237"/>
      <c r="G4" s="237"/>
      <c r="H4" s="237"/>
      <c r="I4" s="237"/>
      <c r="J4" s="237"/>
      <c r="K4" s="237"/>
      <c r="L4" s="237"/>
      <c r="M4" s="237"/>
    </row>
    <row r="5" spans="1:13" x14ac:dyDescent="0.3">
      <c r="A5" s="238" t="s">
        <v>50</v>
      </c>
      <c r="B5" s="238"/>
      <c r="C5" s="238"/>
      <c r="D5" s="238"/>
      <c r="E5" s="238"/>
      <c r="F5" s="238"/>
      <c r="G5" s="238"/>
      <c r="H5" s="238"/>
      <c r="I5" s="238"/>
      <c r="J5" s="238"/>
      <c r="K5" s="238"/>
      <c r="L5" s="238"/>
      <c r="M5" s="238"/>
    </row>
    <row r="6" spans="1:13" x14ac:dyDescent="0.3">
      <c r="A6" s="25"/>
      <c r="B6" s="25"/>
      <c r="C6" s="25"/>
      <c r="D6" s="25"/>
      <c r="E6" s="25"/>
      <c r="F6" s="25"/>
      <c r="G6" s="25"/>
      <c r="H6" s="25"/>
      <c r="I6" s="25"/>
      <c r="J6" s="25"/>
      <c r="K6" s="25"/>
      <c r="L6" s="25"/>
      <c r="M6" s="25"/>
    </row>
    <row r="7" spans="1:13" x14ac:dyDescent="0.3">
      <c r="E7" s="1"/>
    </row>
    <row r="8" spans="1:13" ht="15.6" x14ac:dyDescent="0.3">
      <c r="B8" s="11" t="s">
        <v>173</v>
      </c>
    </row>
    <row r="9" spans="1:13" ht="15" thickBot="1" x14ac:dyDescent="0.35"/>
    <row r="10" spans="1:13" ht="16.2" thickTop="1" x14ac:dyDescent="0.3">
      <c r="C10" s="13" t="s">
        <v>49</v>
      </c>
      <c r="D10" s="235" t="s">
        <v>21</v>
      </c>
      <c r="E10" s="236"/>
      <c r="F10" s="235" t="s">
        <v>20</v>
      </c>
      <c r="G10" s="236"/>
      <c r="H10" s="239" t="s">
        <v>43</v>
      </c>
      <c r="I10" s="240"/>
    </row>
    <row r="11" spans="1:13" ht="15.6" x14ac:dyDescent="0.3">
      <c r="C11" s="14"/>
      <c r="D11" s="219"/>
      <c r="E11" s="220"/>
      <c r="F11" s="219"/>
      <c r="G11" s="220"/>
      <c r="H11" s="217">
        <f>SUM(D11*F11/1000)</f>
        <v>0</v>
      </c>
      <c r="I11" s="218"/>
    </row>
    <row r="12" spans="1:13" ht="15.6" x14ac:dyDescent="0.3">
      <c r="C12" s="14"/>
      <c r="D12" s="219"/>
      <c r="E12" s="220"/>
      <c r="F12" s="219"/>
      <c r="G12" s="220"/>
      <c r="H12" s="217" t="str">
        <f>IF(D12&gt;0,D12*F12/1000,"")</f>
        <v/>
      </c>
      <c r="I12" s="218"/>
    </row>
    <row r="13" spans="1:13" ht="15.6" x14ac:dyDescent="0.3">
      <c r="C13" s="14"/>
      <c r="D13" s="219"/>
      <c r="E13" s="220"/>
      <c r="F13" s="219"/>
      <c r="G13" s="220"/>
      <c r="H13" s="217" t="str">
        <f t="shared" ref="H13:H14" si="0">IF(D13&gt;0,D13*F13/1000,"")</f>
        <v/>
      </c>
      <c r="I13" s="218"/>
    </row>
    <row r="14" spans="1:13" ht="16.2" thickBot="1" x14ac:dyDescent="0.35">
      <c r="C14" s="143"/>
      <c r="D14" s="215"/>
      <c r="E14" s="216"/>
      <c r="F14" s="215"/>
      <c r="G14" s="216"/>
      <c r="H14" s="211" t="str">
        <f t="shared" si="0"/>
        <v/>
      </c>
      <c r="I14" s="212"/>
    </row>
    <row r="15" spans="1:13" ht="16.8" thickTop="1" thickBot="1" x14ac:dyDescent="0.35">
      <c r="C15" s="140"/>
      <c r="D15" s="141"/>
      <c r="E15" s="141"/>
      <c r="F15" s="141"/>
      <c r="G15" s="142" t="s">
        <v>46</v>
      </c>
      <c r="H15" s="213">
        <f>SUM(H11:H14)</f>
        <v>0</v>
      </c>
      <c r="I15" s="214"/>
    </row>
    <row r="16" spans="1:13" ht="16.2" thickTop="1" x14ac:dyDescent="0.3">
      <c r="C16" s="157"/>
      <c r="D16" s="158"/>
      <c r="E16" s="158"/>
      <c r="F16" s="158"/>
      <c r="G16" s="159"/>
      <c r="H16" s="160"/>
      <c r="I16" s="160"/>
    </row>
    <row r="17" spans="1:13" ht="15.6" x14ac:dyDescent="0.3">
      <c r="B17" s="12" t="s">
        <v>174</v>
      </c>
      <c r="C17" s="2"/>
      <c r="D17" s="2"/>
      <c r="E17" s="2"/>
    </row>
    <row r="18" spans="1:13" ht="15" thickBot="1" x14ac:dyDescent="0.35">
      <c r="B18" s="2"/>
      <c r="C18" s="2"/>
      <c r="D18" s="2"/>
      <c r="E18" s="2"/>
    </row>
    <row r="19" spans="1:13" ht="18" thickTop="1" x14ac:dyDescent="0.45">
      <c r="C19" s="161">
        <v>0</v>
      </c>
      <c r="D19" s="162" t="s">
        <v>9</v>
      </c>
      <c r="E19" s="163">
        <v>0</v>
      </c>
      <c r="F19" s="164">
        <f>SUM(C19*E19)</f>
        <v>0</v>
      </c>
      <c r="G19" s="221" t="s">
        <v>47</v>
      </c>
      <c r="H19" s="222"/>
      <c r="I19" s="223"/>
      <c r="J19" s="168"/>
    </row>
    <row r="20" spans="1:13" ht="16.2" thickBot="1" x14ac:dyDescent="0.35">
      <c r="C20" s="165" t="s">
        <v>16</v>
      </c>
      <c r="D20" s="166"/>
      <c r="E20" s="167" t="s">
        <v>17</v>
      </c>
      <c r="F20" s="128"/>
      <c r="G20" s="224"/>
      <c r="H20" s="224"/>
      <c r="I20" s="225"/>
      <c r="J20" s="90"/>
    </row>
    <row r="21" spans="1:13" ht="16.2" thickTop="1" x14ac:dyDescent="0.3">
      <c r="C21" s="74"/>
      <c r="D21" s="15"/>
      <c r="E21" s="74"/>
    </row>
    <row r="22" spans="1:13" ht="15.6" x14ac:dyDescent="0.3">
      <c r="B22" s="11" t="s">
        <v>156</v>
      </c>
    </row>
    <row r="23" spans="1:13" ht="15" thickBot="1" x14ac:dyDescent="0.35"/>
    <row r="24" spans="1:13" ht="87" customHeight="1" thickTop="1" x14ac:dyDescent="0.3">
      <c r="A24" s="21" t="s">
        <v>1</v>
      </c>
      <c r="B24" s="17" t="s">
        <v>0</v>
      </c>
      <c r="C24" s="131" t="s">
        <v>149</v>
      </c>
      <c r="D24" s="17" t="s">
        <v>6</v>
      </c>
      <c r="E24" s="17" t="s">
        <v>99</v>
      </c>
      <c r="F24" s="17" t="s">
        <v>8</v>
      </c>
      <c r="G24" s="122" t="s">
        <v>139</v>
      </c>
      <c r="H24" s="17" t="s">
        <v>14</v>
      </c>
      <c r="I24" s="23" t="s">
        <v>10</v>
      </c>
      <c r="J24" s="149" t="s">
        <v>15</v>
      </c>
      <c r="K24" s="151" t="s">
        <v>106</v>
      </c>
      <c r="L24" s="152" t="s">
        <v>5</v>
      </c>
      <c r="M24" s="153" t="s">
        <v>107</v>
      </c>
    </row>
    <row r="25" spans="1:13" ht="31.5" customHeight="1" thickBot="1" x14ac:dyDescent="0.35">
      <c r="A25" s="129"/>
      <c r="B25" s="106">
        <f>$H$15</f>
        <v>0</v>
      </c>
      <c r="C25" s="130"/>
      <c r="D25" s="18">
        <f>SUM(B25*C25)</f>
        <v>0</v>
      </c>
      <c r="E25" s="18" t="b">
        <f>IF(C25=80,20,IF(C25=100,40,IF(C25=65,5)))</f>
        <v>0</v>
      </c>
      <c r="F25" s="18">
        <f>SUM(E25*B25)</f>
        <v>0</v>
      </c>
      <c r="G25" s="22">
        <v>0</v>
      </c>
      <c r="H25" s="18">
        <f>SUM(G25-F25)</f>
        <v>0</v>
      </c>
      <c r="I25" s="24">
        <f>IF(F25-G25&lt;0,"0",F25-G25)</f>
        <v>0</v>
      </c>
      <c r="J25" s="150">
        <v>60</v>
      </c>
      <c r="K25" s="154">
        <f>IF(H25+I25=0,J25*B25,J25*B25-H25)</f>
        <v>0</v>
      </c>
      <c r="L25" s="155" t="e">
        <f>IF(#REF!&lt;0,D25-H25+#REF!,IF(#REF!&gt;0,D25-H25,""))</f>
        <v>#REF!</v>
      </c>
      <c r="M25" s="156">
        <f>SUM(K25+I25)</f>
        <v>0</v>
      </c>
    </row>
    <row r="26" spans="1:13" ht="15" thickTop="1" x14ac:dyDescent="0.3">
      <c r="G26" t="s">
        <v>7</v>
      </c>
    </row>
    <row r="28" spans="1:13" ht="15" customHeight="1" x14ac:dyDescent="0.3">
      <c r="A28" s="120" t="s">
        <v>155</v>
      </c>
      <c r="C28" s="19"/>
      <c r="D28" s="19"/>
      <c r="E28" s="19"/>
      <c r="F28" s="19"/>
      <c r="G28" s="19"/>
      <c r="H28" s="19"/>
      <c r="I28" s="19"/>
      <c r="J28" s="19"/>
      <c r="K28" s="19"/>
      <c r="L28" s="19"/>
      <c r="M28" s="19"/>
    </row>
    <row r="29" spans="1:13" ht="15" thickBot="1" x14ac:dyDescent="0.35">
      <c r="B29" s="2"/>
      <c r="C29" s="2"/>
      <c r="D29" s="2"/>
      <c r="E29" s="2"/>
      <c r="F29" s="2"/>
      <c r="G29" s="2"/>
      <c r="H29" s="2"/>
      <c r="I29" s="2"/>
      <c r="J29" s="2"/>
      <c r="K29" s="2"/>
      <c r="L29" s="2"/>
      <c r="M29" s="2"/>
    </row>
    <row r="30" spans="1:13" ht="15" thickTop="1" x14ac:dyDescent="0.3">
      <c r="A30" s="226" t="s">
        <v>177</v>
      </c>
      <c r="B30" s="227"/>
      <c r="C30" s="227"/>
      <c r="D30" s="227"/>
      <c r="E30" s="227"/>
      <c r="F30" s="227"/>
      <c r="G30" s="227"/>
      <c r="H30" s="227"/>
      <c r="I30" s="227"/>
      <c r="J30" s="227"/>
      <c r="K30" s="227"/>
      <c r="L30" s="227"/>
      <c r="M30" s="228"/>
    </row>
    <row r="31" spans="1:13" ht="11.25" customHeight="1" x14ac:dyDescent="0.3">
      <c r="A31" s="229"/>
      <c r="B31" s="230"/>
      <c r="C31" s="230"/>
      <c r="D31" s="230"/>
      <c r="E31" s="230"/>
      <c r="F31" s="230"/>
      <c r="G31" s="230"/>
      <c r="H31" s="230"/>
      <c r="I31" s="230"/>
      <c r="J31" s="230"/>
      <c r="K31" s="230"/>
      <c r="L31" s="230"/>
      <c r="M31" s="231"/>
    </row>
    <row r="32" spans="1:13" x14ac:dyDescent="0.3">
      <c r="A32" s="229"/>
      <c r="B32" s="230"/>
      <c r="C32" s="230"/>
      <c r="D32" s="230"/>
      <c r="E32" s="230"/>
      <c r="F32" s="230"/>
      <c r="G32" s="230"/>
      <c r="H32" s="230"/>
      <c r="I32" s="230"/>
      <c r="J32" s="230"/>
      <c r="K32" s="230"/>
      <c r="L32" s="230"/>
      <c r="M32" s="231"/>
    </row>
    <row r="33" spans="1:13" x14ac:dyDescent="0.3">
      <c r="A33" s="229"/>
      <c r="B33" s="230"/>
      <c r="C33" s="230"/>
      <c r="D33" s="230"/>
      <c r="E33" s="230"/>
      <c r="F33" s="230"/>
      <c r="G33" s="230"/>
      <c r="H33" s="230"/>
      <c r="I33" s="230"/>
      <c r="J33" s="230"/>
      <c r="K33" s="230"/>
      <c r="L33" s="230"/>
      <c r="M33" s="231"/>
    </row>
    <row r="34" spans="1:13" x14ac:dyDescent="0.3">
      <c r="A34" s="229"/>
      <c r="B34" s="230"/>
      <c r="C34" s="230"/>
      <c r="D34" s="230"/>
      <c r="E34" s="230"/>
      <c r="F34" s="230"/>
      <c r="G34" s="230"/>
      <c r="H34" s="230"/>
      <c r="I34" s="230"/>
      <c r="J34" s="230"/>
      <c r="K34" s="230"/>
      <c r="L34" s="230"/>
      <c r="M34" s="231"/>
    </row>
    <row r="35" spans="1:13" x14ac:dyDescent="0.3">
      <c r="A35" s="229"/>
      <c r="B35" s="230"/>
      <c r="C35" s="230"/>
      <c r="D35" s="230"/>
      <c r="E35" s="230"/>
      <c r="F35" s="230"/>
      <c r="G35" s="230"/>
      <c r="H35" s="230"/>
      <c r="I35" s="230"/>
      <c r="J35" s="230"/>
      <c r="K35" s="230"/>
      <c r="L35" s="230"/>
      <c r="M35" s="231"/>
    </row>
    <row r="36" spans="1:13" x14ac:dyDescent="0.3">
      <c r="A36" s="229"/>
      <c r="B36" s="230"/>
      <c r="C36" s="230"/>
      <c r="D36" s="230"/>
      <c r="E36" s="230"/>
      <c r="F36" s="230"/>
      <c r="G36" s="230"/>
      <c r="H36" s="230"/>
      <c r="I36" s="230"/>
      <c r="J36" s="230"/>
      <c r="K36" s="230"/>
      <c r="L36" s="230"/>
      <c r="M36" s="231"/>
    </row>
    <row r="37" spans="1:13" ht="15" thickBot="1" x14ac:dyDescent="0.35">
      <c r="A37" s="232"/>
      <c r="B37" s="233"/>
      <c r="C37" s="233"/>
      <c r="D37" s="233"/>
      <c r="E37" s="233"/>
      <c r="F37" s="233"/>
      <c r="G37" s="233"/>
      <c r="H37" s="233"/>
      <c r="I37" s="233"/>
      <c r="J37" s="233"/>
      <c r="K37" s="233"/>
      <c r="L37" s="233"/>
      <c r="M37" s="234"/>
    </row>
    <row r="38" spans="1:13" ht="15" thickTop="1" x14ac:dyDescent="0.3">
      <c r="B38" s="3"/>
      <c r="C38" s="3"/>
      <c r="D38" s="3"/>
      <c r="E38" s="3"/>
      <c r="F38" s="3"/>
      <c r="G38" s="3"/>
      <c r="H38" s="3"/>
      <c r="I38" s="3"/>
      <c r="J38" s="3"/>
      <c r="K38" s="3"/>
      <c r="L38" s="3"/>
      <c r="M38" s="3"/>
    </row>
    <row r="39" spans="1:13" ht="15.6" x14ac:dyDescent="0.3">
      <c r="A39" s="15" t="s">
        <v>127</v>
      </c>
      <c r="B39" s="3"/>
      <c r="C39" s="3"/>
      <c r="D39" s="3"/>
      <c r="E39" s="3"/>
      <c r="F39" s="3"/>
      <c r="G39" s="3"/>
      <c r="H39" s="3"/>
      <c r="I39" s="3"/>
      <c r="J39" s="3"/>
      <c r="K39" s="3"/>
      <c r="L39" s="3"/>
      <c r="M39" s="3"/>
    </row>
    <row r="40" spans="1:13" ht="15.6" x14ac:dyDescent="0.3">
      <c r="A40" s="121" t="s">
        <v>148</v>
      </c>
      <c r="B40" s="3"/>
      <c r="C40" s="3"/>
      <c r="D40" s="3"/>
      <c r="E40" s="3"/>
      <c r="F40" s="3"/>
      <c r="G40" s="3"/>
      <c r="H40" s="3"/>
      <c r="I40" s="3"/>
      <c r="J40" s="3"/>
      <c r="K40" s="3"/>
      <c r="L40" s="3"/>
      <c r="M40" s="3"/>
    </row>
    <row r="41" spans="1:13" ht="15.6" x14ac:dyDescent="0.3">
      <c r="A41" s="15"/>
      <c r="B41" s="3"/>
      <c r="C41" s="3"/>
      <c r="D41" s="3"/>
      <c r="E41" s="3"/>
      <c r="F41" s="3"/>
      <c r="G41" s="3"/>
      <c r="H41" s="3"/>
      <c r="I41" s="3"/>
      <c r="J41" s="3"/>
      <c r="K41" s="3"/>
      <c r="L41" s="3"/>
      <c r="M41" s="3"/>
    </row>
    <row r="42" spans="1:13" x14ac:dyDescent="0.3">
      <c r="B42" s="3"/>
      <c r="C42" s="3"/>
      <c r="D42" s="3"/>
      <c r="E42" s="3"/>
      <c r="F42" s="3"/>
      <c r="G42" s="3"/>
      <c r="H42" s="3"/>
      <c r="I42" s="3"/>
      <c r="J42" s="3"/>
      <c r="K42" s="3"/>
      <c r="L42" s="3"/>
      <c r="M42" s="3"/>
    </row>
    <row r="43" spans="1:13" ht="21" x14ac:dyDescent="0.3">
      <c r="B43" s="3"/>
      <c r="C43" s="3"/>
      <c r="D43" s="3"/>
      <c r="E43" s="3"/>
      <c r="F43" s="210" t="s">
        <v>131</v>
      </c>
      <c r="G43" s="210"/>
      <c r="H43" s="210"/>
      <c r="I43" s="3"/>
      <c r="J43" s="3"/>
      <c r="K43" s="3"/>
      <c r="L43" s="3"/>
      <c r="M43" s="3"/>
    </row>
    <row r="44" spans="1:13" x14ac:dyDescent="0.3">
      <c r="B44" s="3"/>
      <c r="C44" s="3"/>
      <c r="D44" s="3"/>
      <c r="E44" s="3"/>
      <c r="F44" s="3"/>
      <c r="G44" s="3"/>
      <c r="H44" s="3"/>
      <c r="I44" s="3"/>
      <c r="J44" s="3"/>
      <c r="K44" s="3"/>
      <c r="L44" s="3"/>
      <c r="M44" s="3"/>
    </row>
    <row r="46" spans="1:13" hidden="1" x14ac:dyDescent="0.3">
      <c r="C46" s="1">
        <v>80</v>
      </c>
    </row>
    <row r="47" spans="1:13" hidden="1" x14ac:dyDescent="0.3">
      <c r="C47" s="1">
        <v>100</v>
      </c>
    </row>
    <row r="48" spans="1:13" hidden="1" x14ac:dyDescent="0.3">
      <c r="C48" s="1">
        <v>65</v>
      </c>
    </row>
    <row r="56" spans="3:3" hidden="1" x14ac:dyDescent="0.3"/>
    <row r="57" spans="3:3" hidden="1" x14ac:dyDescent="0.3">
      <c r="C57" s="1" t="s">
        <v>2</v>
      </c>
    </row>
    <row r="58" spans="3:3" hidden="1" x14ac:dyDescent="0.3">
      <c r="C58" s="1" t="s">
        <v>44</v>
      </c>
    </row>
    <row r="59" spans="3:3" hidden="1" x14ac:dyDescent="0.3">
      <c r="C59" s="1" t="s">
        <v>45</v>
      </c>
    </row>
    <row r="60" spans="3:3" hidden="1" x14ac:dyDescent="0.3">
      <c r="C60" s="1" t="s">
        <v>41</v>
      </c>
    </row>
    <row r="61" spans="3:3" hidden="1" x14ac:dyDescent="0.3">
      <c r="C61" s="1" t="s">
        <v>42</v>
      </c>
    </row>
    <row r="62" spans="3:3" hidden="1" x14ac:dyDescent="0.3">
      <c r="C62" s="1" t="s">
        <v>3</v>
      </c>
    </row>
    <row r="63" spans="3:3" hidden="1" x14ac:dyDescent="0.3">
      <c r="C63" s="1" t="s">
        <v>18</v>
      </c>
    </row>
    <row r="64" spans="3:3" hidden="1" x14ac:dyDescent="0.3">
      <c r="C64" s="1" t="s">
        <v>4</v>
      </c>
    </row>
    <row r="65" spans="3:3" hidden="1" x14ac:dyDescent="0.3">
      <c r="C65" s="1" t="s">
        <v>90</v>
      </c>
    </row>
    <row r="66" spans="3:3" hidden="1" x14ac:dyDescent="0.3">
      <c r="C66" s="1" t="s">
        <v>91</v>
      </c>
    </row>
    <row r="67" spans="3:3" hidden="1" x14ac:dyDescent="0.3"/>
  </sheetData>
  <sheetProtection algorithmName="SHA-512" hashValue="GKSv7jANFVeQHw4PR4YpMrKU6JJeXmPiisjRT0COryZW4Duajc9ot7Jp28ys2OWMLmIan6hMp8ntBIWPbxwJ2Q==" saltValue="uXOJqBLrdIf5dogWqmQgZA==" spinCount="100000" sheet="1" selectLockedCells="1"/>
  <mergeCells count="23">
    <mergeCell ref="D10:E10"/>
    <mergeCell ref="D11:E11"/>
    <mergeCell ref="D12:E12"/>
    <mergeCell ref="A1:M1"/>
    <mergeCell ref="A2:M2"/>
    <mergeCell ref="A4:M4"/>
    <mergeCell ref="F10:G10"/>
    <mergeCell ref="F11:G11"/>
    <mergeCell ref="A5:M5"/>
    <mergeCell ref="H10:I10"/>
    <mergeCell ref="H11:I11"/>
    <mergeCell ref="H12:I12"/>
    <mergeCell ref="H13:I13"/>
    <mergeCell ref="F12:G12"/>
    <mergeCell ref="G19:I20"/>
    <mergeCell ref="A30:M37"/>
    <mergeCell ref="D13:E13"/>
    <mergeCell ref="F13:G13"/>
    <mergeCell ref="F43:H43"/>
    <mergeCell ref="H14:I14"/>
    <mergeCell ref="H15:I15"/>
    <mergeCell ref="F14:G14"/>
    <mergeCell ref="D14:E14"/>
  </mergeCells>
  <phoneticPr fontId="28" type="noConversion"/>
  <dataValidations count="3">
    <dataValidation type="list" allowBlank="1" showInputMessage="1" showErrorMessage="1" sqref="A25" xr:uid="{00000000-0002-0000-0200-000000000000}">
      <formula1>$C$56:$C$66</formula1>
    </dataValidation>
    <dataValidation type="list" allowBlank="1" showInputMessage="1" showErrorMessage="1" sqref="C11:C14" xr:uid="{00000000-0002-0000-0200-000001000000}">
      <formula1>$C$56:$C$65</formula1>
    </dataValidation>
    <dataValidation type="list" allowBlank="1" showInputMessage="1" showErrorMessage="1" prompt="Standard is 80 sq. ft._x000a_For 100 sq. ft. or 65 sq. ft., include a justification in comment box below." sqref="C25" xr:uid="{00000000-0002-0000-0200-000002000000}">
      <formula1>$C$46:$C$48</formula1>
    </dataValidation>
  </dataValidations>
  <printOptions horizontalCentered="1"/>
  <pageMargins left="0.45" right="0.45" top="0.75" bottom="0.75" header="0.3" footer="0.3"/>
  <pageSetup scale="65"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topLeftCell="A16" workbookViewId="0">
      <selection activeCell="J7" sqref="J7"/>
    </sheetView>
  </sheetViews>
  <sheetFormatPr defaultColWidth="8.88671875" defaultRowHeight="14.4" x14ac:dyDescent="0.3"/>
  <cols>
    <col min="3" max="3" width="2.88671875" customWidth="1"/>
    <col min="4" max="4" width="13.109375" customWidth="1"/>
    <col min="6" max="6" width="6.44140625" customWidth="1"/>
    <col min="9" max="9" width="12.44140625" customWidth="1"/>
    <col min="10" max="10" width="3.109375" customWidth="1"/>
    <col min="11" max="11" width="9.6640625" customWidth="1"/>
    <col min="12" max="12" width="4" customWidth="1"/>
    <col min="13" max="13" width="12.21875" customWidth="1"/>
  </cols>
  <sheetData>
    <row r="1" spans="1:13" x14ac:dyDescent="0.3">
      <c r="A1" s="238" t="s">
        <v>116</v>
      </c>
      <c r="B1" s="238"/>
      <c r="C1" s="238"/>
      <c r="D1" s="238"/>
      <c r="E1" s="238"/>
      <c r="F1" s="238"/>
      <c r="G1" s="238"/>
      <c r="H1" s="238"/>
      <c r="I1" s="238"/>
      <c r="J1" s="238"/>
      <c r="K1" s="238"/>
      <c r="M1" s="27">
        <f ca="1">TODAY()</f>
        <v>45399</v>
      </c>
    </row>
    <row r="2" spans="1:13" x14ac:dyDescent="0.3">
      <c r="A2" s="241" t="s">
        <v>117</v>
      </c>
      <c r="B2" s="241"/>
      <c r="C2" s="241"/>
      <c r="D2" s="241"/>
      <c r="E2" s="241"/>
      <c r="F2" s="241"/>
      <c r="G2" s="241"/>
      <c r="H2" s="241"/>
      <c r="I2" s="241"/>
      <c r="J2" s="241"/>
      <c r="K2" s="241"/>
    </row>
    <row r="3" spans="1:13" x14ac:dyDescent="0.3">
      <c r="A3" s="294" t="s">
        <v>126</v>
      </c>
      <c r="B3" s="294"/>
      <c r="C3" s="294"/>
      <c r="D3" s="294"/>
      <c r="E3" s="294"/>
      <c r="F3" s="294"/>
      <c r="G3" s="294"/>
      <c r="H3" s="294"/>
      <c r="I3" s="294"/>
      <c r="J3" s="294"/>
      <c r="K3" s="294"/>
    </row>
    <row r="5" spans="1:13" x14ac:dyDescent="0.3">
      <c r="D5" s="264">
        <v>75</v>
      </c>
      <c r="E5" s="265"/>
      <c r="F5" s="266">
        <v>100</v>
      </c>
      <c r="G5" s="267"/>
      <c r="H5" s="267"/>
      <c r="I5" s="268"/>
    </row>
    <row r="6" spans="1:13" x14ac:dyDescent="0.3">
      <c r="D6" s="269"/>
      <c r="E6" s="270"/>
      <c r="F6" s="271"/>
      <c r="G6" s="272"/>
      <c r="H6" s="272"/>
      <c r="I6" s="273"/>
    </row>
    <row r="7" spans="1:13" ht="15" thickBot="1" x14ac:dyDescent="0.35">
      <c r="D7" s="259"/>
      <c r="E7" s="257"/>
      <c r="F7" s="274"/>
      <c r="G7" s="275"/>
      <c r="H7" s="275"/>
      <c r="I7" s="276"/>
      <c r="J7" s="123">
        <v>2</v>
      </c>
    </row>
    <row r="8" spans="1:13" ht="15" thickBot="1" x14ac:dyDescent="0.35">
      <c r="B8" s="85">
        <v>2</v>
      </c>
      <c r="C8" s="277"/>
      <c r="D8" s="289"/>
      <c r="E8" s="290"/>
      <c r="F8" s="290"/>
      <c r="G8" s="290"/>
      <c r="H8" s="290"/>
      <c r="I8" s="291"/>
      <c r="J8" s="107"/>
      <c r="K8" s="84">
        <v>2</v>
      </c>
    </row>
    <row r="9" spans="1:13" ht="15" thickTop="1" x14ac:dyDescent="0.3">
      <c r="B9" s="282">
        <v>50</v>
      </c>
      <c r="C9" s="278"/>
      <c r="D9" s="242" t="s">
        <v>111</v>
      </c>
      <c r="E9" s="243"/>
      <c r="F9" s="248" t="s">
        <v>125</v>
      </c>
      <c r="G9" s="249"/>
      <c r="H9" s="249"/>
      <c r="I9" s="250"/>
      <c r="J9" s="263"/>
      <c r="K9" s="260">
        <v>50</v>
      </c>
    </row>
    <row r="10" spans="1:13" x14ac:dyDescent="0.3">
      <c r="B10" s="283"/>
      <c r="C10" s="278"/>
      <c r="D10" s="244"/>
      <c r="E10" s="245"/>
      <c r="F10" s="251"/>
      <c r="G10" s="252"/>
      <c r="H10" s="252"/>
      <c r="I10" s="253"/>
      <c r="J10" s="263"/>
      <c r="K10" s="261"/>
    </row>
    <row r="11" spans="1:13" x14ac:dyDescent="0.3">
      <c r="B11" s="283"/>
      <c r="C11" s="278"/>
      <c r="D11" s="244"/>
      <c r="E11" s="245"/>
      <c r="F11" s="251"/>
      <c r="G11" s="252"/>
      <c r="H11" s="252"/>
      <c r="I11" s="253"/>
      <c r="J11" s="263"/>
      <c r="K11" s="261"/>
    </row>
    <row r="12" spans="1:13" ht="32.25" customHeight="1" thickBot="1" x14ac:dyDescent="0.35">
      <c r="B12" s="284"/>
      <c r="C12" s="278"/>
      <c r="D12" s="246"/>
      <c r="E12" s="247"/>
      <c r="F12" s="254"/>
      <c r="G12" s="255"/>
      <c r="H12" s="255"/>
      <c r="I12" s="256"/>
      <c r="J12" s="263"/>
      <c r="K12" s="262"/>
    </row>
    <row r="13" spans="1:13" ht="15.6" thickTop="1" thickBot="1" x14ac:dyDescent="0.35">
      <c r="B13" s="85">
        <v>2</v>
      </c>
      <c r="C13" s="279"/>
      <c r="D13" s="257"/>
      <c r="E13" s="258"/>
      <c r="F13" s="258"/>
      <c r="G13" s="258"/>
      <c r="H13" s="258"/>
      <c r="I13" s="259"/>
      <c r="J13" s="109"/>
      <c r="K13" s="84">
        <v>2</v>
      </c>
    </row>
    <row r="14" spans="1:13" x14ac:dyDescent="0.3">
      <c r="C14" s="86">
        <v>2</v>
      </c>
      <c r="J14" s="108"/>
    </row>
    <row r="15" spans="1:13" ht="8.25" customHeight="1" thickBot="1" x14ac:dyDescent="0.35"/>
    <row r="16" spans="1:13" ht="15" thickTop="1" x14ac:dyDescent="0.3">
      <c r="A16" s="296" t="s">
        <v>121</v>
      </c>
      <c r="B16" s="297"/>
      <c r="C16" s="297"/>
      <c r="D16" s="297"/>
      <c r="E16" s="298"/>
      <c r="G16" s="299" t="s">
        <v>122</v>
      </c>
      <c r="H16" s="300"/>
      <c r="I16" s="300"/>
      <c r="J16" s="300"/>
      <c r="K16" s="301"/>
    </row>
    <row r="17" spans="1:11" x14ac:dyDescent="0.3">
      <c r="A17" s="285" t="s">
        <v>112</v>
      </c>
      <c r="B17" s="286"/>
      <c r="C17" s="286"/>
      <c r="D17" s="292">
        <f t="shared" ref="D17" si="0">$D$5</f>
        <v>75</v>
      </c>
      <c r="E17" s="293"/>
      <c r="G17" s="285" t="s">
        <v>112</v>
      </c>
      <c r="H17" s="286"/>
      <c r="I17" s="286"/>
      <c r="J17" s="286"/>
      <c r="K17" s="87">
        <f>$F$5</f>
        <v>100</v>
      </c>
    </row>
    <row r="18" spans="1:11" ht="15" thickBot="1" x14ac:dyDescent="0.35">
      <c r="A18" s="280" t="s">
        <v>113</v>
      </c>
      <c r="B18" s="281"/>
      <c r="C18" s="281"/>
      <c r="D18" s="287">
        <f t="shared" ref="D18" si="1">$B$9</f>
        <v>50</v>
      </c>
      <c r="E18" s="288"/>
      <c r="G18" s="280" t="s">
        <v>113</v>
      </c>
      <c r="H18" s="281"/>
      <c r="I18" s="281"/>
      <c r="J18" s="281"/>
      <c r="K18" s="88">
        <f>$K$9</f>
        <v>50</v>
      </c>
    </row>
    <row r="19" spans="1:11" ht="15.6" thickTop="1" thickBot="1" x14ac:dyDescent="0.35">
      <c r="A19" s="280" t="s">
        <v>124</v>
      </c>
      <c r="B19" s="281"/>
      <c r="C19" s="281"/>
      <c r="D19" s="303">
        <f>SUM(D17*D18)</f>
        <v>3750</v>
      </c>
      <c r="E19" s="304"/>
      <c r="G19" s="280" t="s">
        <v>124</v>
      </c>
      <c r="H19" s="281"/>
      <c r="I19" s="281"/>
      <c r="J19" s="281"/>
      <c r="K19" s="89">
        <f>SUM(K17*K18)</f>
        <v>5000</v>
      </c>
    </row>
    <row r="20" spans="1:11" ht="15.6" thickTop="1" thickBot="1" x14ac:dyDescent="0.35"/>
    <row r="21" spans="1:11" ht="15" thickTop="1" x14ac:dyDescent="0.3">
      <c r="A21" s="296" t="s">
        <v>123</v>
      </c>
      <c r="B21" s="297"/>
      <c r="C21" s="297"/>
      <c r="D21" s="297"/>
      <c r="E21" s="298"/>
      <c r="G21" s="299" t="s">
        <v>120</v>
      </c>
      <c r="H21" s="300"/>
      <c r="I21" s="300"/>
      <c r="J21" s="300"/>
      <c r="K21" s="301"/>
    </row>
    <row r="22" spans="1:11" x14ac:dyDescent="0.3">
      <c r="A22" s="90" t="s">
        <v>112</v>
      </c>
      <c r="C22" s="1" t="s">
        <v>114</v>
      </c>
      <c r="D22" s="1"/>
      <c r="E22" s="103"/>
      <c r="G22" s="90" t="s">
        <v>112</v>
      </c>
      <c r="I22" s="286" t="s">
        <v>114</v>
      </c>
      <c r="J22" s="286"/>
      <c r="K22" s="87"/>
    </row>
    <row r="23" spans="1:11" x14ac:dyDescent="0.3">
      <c r="A23" s="93">
        <f>$D$5</f>
        <v>75</v>
      </c>
      <c r="B23" s="91"/>
      <c r="C23" s="92">
        <f>$C$14</f>
        <v>2</v>
      </c>
      <c r="D23" s="91"/>
      <c r="E23" s="94">
        <f>SUM(A23+C23)</f>
        <v>77</v>
      </c>
      <c r="G23" s="93">
        <f>$F$5</f>
        <v>100</v>
      </c>
      <c r="H23" s="91"/>
      <c r="I23" s="302">
        <f t="shared" ref="I23" si="2">$J$7</f>
        <v>2</v>
      </c>
      <c r="J23" s="302"/>
      <c r="K23" s="94">
        <f>SUM(G23+I23+I14)</f>
        <v>102</v>
      </c>
    </row>
    <row r="24" spans="1:11" x14ac:dyDescent="0.3">
      <c r="A24" s="90" t="s">
        <v>113</v>
      </c>
      <c r="C24" s="1" t="s">
        <v>114</v>
      </c>
      <c r="D24" s="1"/>
      <c r="E24" s="87"/>
      <c r="G24" s="90" t="s">
        <v>113</v>
      </c>
      <c r="I24" s="241" t="s">
        <v>114</v>
      </c>
      <c r="J24" s="241"/>
      <c r="K24" s="87"/>
    </row>
    <row r="25" spans="1:11" ht="15" thickBot="1" x14ac:dyDescent="0.35">
      <c r="A25" s="104">
        <f>$B$9</f>
        <v>50</v>
      </c>
      <c r="B25" s="96"/>
      <c r="C25" s="105">
        <f>SUM(B8+B13)</f>
        <v>4</v>
      </c>
      <c r="D25" s="96"/>
      <c r="E25" s="88">
        <f>SUM(A25+C25+D25)</f>
        <v>54</v>
      </c>
      <c r="G25" s="95">
        <f>$K$9</f>
        <v>50</v>
      </c>
      <c r="H25" s="96"/>
      <c r="I25" s="281">
        <f>SUM(K8+K13)</f>
        <v>4</v>
      </c>
      <c r="J25" s="281"/>
      <c r="K25" s="88">
        <f>SUM(G25+I25+J25)</f>
        <v>54</v>
      </c>
    </row>
    <row r="26" spans="1:11" ht="24.75" customHeight="1" thickTop="1" thickBot="1" x14ac:dyDescent="0.35">
      <c r="A26" s="98" t="s">
        <v>119</v>
      </c>
      <c r="B26" s="99"/>
      <c r="C26" s="99"/>
      <c r="D26" s="99"/>
      <c r="E26" s="100">
        <f>SUM(E23*E25)</f>
        <v>4158</v>
      </c>
      <c r="F26" s="97"/>
      <c r="G26" s="98" t="s">
        <v>115</v>
      </c>
      <c r="H26" s="99"/>
      <c r="I26" s="99"/>
      <c r="J26" s="99"/>
      <c r="K26" s="100">
        <f>SUM(K23*K25)</f>
        <v>5508</v>
      </c>
    </row>
    <row r="27" spans="1:11" ht="15" thickTop="1" x14ac:dyDescent="0.3"/>
    <row r="28" spans="1:11" ht="15.75" customHeight="1" x14ac:dyDescent="0.3">
      <c r="A28" s="295" t="s">
        <v>109</v>
      </c>
      <c r="B28" s="295"/>
      <c r="C28" s="295"/>
      <c r="D28" s="295"/>
      <c r="E28" s="295"/>
      <c r="F28" s="295"/>
      <c r="G28" s="295"/>
      <c r="H28" s="295"/>
      <c r="I28" s="295"/>
      <c r="J28" s="295"/>
      <c r="K28" s="295"/>
    </row>
    <row r="29" spans="1:11" ht="30" customHeight="1" x14ac:dyDescent="0.3">
      <c r="A29" s="295"/>
      <c r="B29" s="295"/>
      <c r="C29" s="295"/>
      <c r="D29" s="295"/>
      <c r="E29" s="295"/>
      <c r="F29" s="295"/>
      <c r="G29" s="295"/>
      <c r="H29" s="295"/>
      <c r="I29" s="295"/>
      <c r="J29" s="295"/>
      <c r="K29" s="295"/>
    </row>
    <row r="30" spans="1:11" ht="9.75" customHeight="1" x14ac:dyDescent="0.3"/>
    <row r="31" spans="1:11" x14ac:dyDescent="0.3">
      <c r="A31" t="s">
        <v>128</v>
      </c>
    </row>
    <row r="32" spans="1:11" ht="9" customHeight="1" x14ac:dyDescent="0.3"/>
    <row r="33" spans="6:6" x14ac:dyDescent="0.3">
      <c r="F33" t="s">
        <v>132</v>
      </c>
    </row>
  </sheetData>
  <sheetProtection password="C4B2" sheet="1" objects="1" scenarios="1" selectLockedCells="1"/>
  <mergeCells count="33">
    <mergeCell ref="G19:J19"/>
    <mergeCell ref="D8:I8"/>
    <mergeCell ref="D17:E17"/>
    <mergeCell ref="A3:K3"/>
    <mergeCell ref="A28:K29"/>
    <mergeCell ref="A21:E21"/>
    <mergeCell ref="G21:K21"/>
    <mergeCell ref="A16:E16"/>
    <mergeCell ref="I22:J22"/>
    <mergeCell ref="I23:J23"/>
    <mergeCell ref="I24:J24"/>
    <mergeCell ref="I25:J25"/>
    <mergeCell ref="G16:K16"/>
    <mergeCell ref="D19:E19"/>
    <mergeCell ref="A19:C19"/>
    <mergeCell ref="G17:J17"/>
    <mergeCell ref="G18:J18"/>
    <mergeCell ref="B9:B12"/>
    <mergeCell ref="A17:C17"/>
    <mergeCell ref="A18:C18"/>
    <mergeCell ref="D18:E18"/>
    <mergeCell ref="A1:K1"/>
    <mergeCell ref="A2:K2"/>
    <mergeCell ref="D9:E12"/>
    <mergeCell ref="F9:I12"/>
    <mergeCell ref="D13:I13"/>
    <mergeCell ref="K9:K12"/>
    <mergeCell ref="J9:J12"/>
    <mergeCell ref="D5:E5"/>
    <mergeCell ref="F5:I5"/>
    <mergeCell ref="D6:E7"/>
    <mergeCell ref="F6:I7"/>
    <mergeCell ref="C8:C13"/>
  </mergeCells>
  <phoneticPr fontId="28" type="noConversion"/>
  <dataValidations count="2">
    <dataValidation type="whole" allowBlank="1" showInputMessage="1" showErrorMessage="1" sqref="C23 I23" xr:uid="{00000000-0002-0000-0300-000000000000}">
      <formula1>0</formula1>
      <formula2>2</formula2>
    </dataValidation>
    <dataValidation type="whole" operator="lessThanOrEqual" allowBlank="1" showInputMessage="1" showErrorMessage="1" sqref="K8 B13 B8 C14 J14 K13 J7" xr:uid="{00000000-0002-0000-0300-000001000000}">
      <formula1>2</formula1>
    </dataValidation>
  </dataValidations>
  <printOptions horizontalCentered="1" verticalCentered="1"/>
  <pageMargins left="0.7" right="0.7" top="0.75" bottom="0.75" header="0.3" footer="0.3"/>
  <pageSetup scale="90" orientation="landscape"/>
  <extLst>
    <ext xmlns:mx="http://schemas.microsoft.com/office/mac/excel/2008/main" uri="{64002731-A6B0-56B0-2670-7721B7C09600}">
      <mx:PLV Mode="0" OnePage="0" WScale="9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F33"/>
  <sheetViews>
    <sheetView topLeftCell="A10" workbookViewId="0">
      <selection activeCell="D20" sqref="D20:F20"/>
    </sheetView>
  </sheetViews>
  <sheetFormatPr defaultColWidth="8.88671875" defaultRowHeight="14.4" x14ac:dyDescent="0.3"/>
  <cols>
    <col min="1" max="1" width="38.109375" customWidth="1"/>
    <col min="3" max="3" width="19.44140625" customWidth="1"/>
    <col min="4" max="4" width="30" customWidth="1"/>
    <col min="5" max="5" width="34.109375" customWidth="1"/>
    <col min="6" max="6" width="35.109375" customWidth="1"/>
  </cols>
  <sheetData>
    <row r="2" spans="1:6" x14ac:dyDescent="0.3">
      <c r="A2" s="27">
        <f ca="1">TODAY()</f>
        <v>45399</v>
      </c>
      <c r="E2" s="28" t="s">
        <v>52</v>
      </c>
    </row>
    <row r="3" spans="1:6" ht="33" customHeight="1" x14ac:dyDescent="0.3">
      <c r="A3" s="310" t="s">
        <v>110</v>
      </c>
      <c r="B3" s="310"/>
      <c r="C3" s="310"/>
      <c r="D3" s="310"/>
      <c r="E3" s="310"/>
      <c r="F3" s="310"/>
    </row>
    <row r="4" spans="1:6" ht="23.4" x14ac:dyDescent="0.45">
      <c r="A4" s="29"/>
      <c r="B4" s="29"/>
      <c r="C4" s="29"/>
      <c r="D4" s="29"/>
      <c r="E4" s="29"/>
      <c r="F4" s="29"/>
    </row>
    <row r="5" spans="1:6" ht="15.6" x14ac:dyDescent="0.3">
      <c r="A5" s="73" t="s">
        <v>53</v>
      </c>
      <c r="B5" s="112"/>
      <c r="C5" s="15"/>
      <c r="D5" s="73" t="s">
        <v>54</v>
      </c>
      <c r="E5" s="112"/>
      <c r="F5" s="101"/>
    </row>
    <row r="6" spans="1:6" ht="15.6" x14ac:dyDescent="0.3">
      <c r="A6" s="73" t="s">
        <v>55</v>
      </c>
      <c r="B6" s="112"/>
      <c r="C6" s="15"/>
      <c r="D6" s="73" t="s">
        <v>56</v>
      </c>
      <c r="E6" s="112"/>
      <c r="F6" s="101"/>
    </row>
    <row r="7" spans="1:6" ht="15.6" x14ac:dyDescent="0.3">
      <c r="A7" s="73" t="s">
        <v>58</v>
      </c>
      <c r="B7" s="112"/>
      <c r="C7" s="15"/>
      <c r="D7" s="311" t="s">
        <v>59</v>
      </c>
      <c r="E7" s="312"/>
      <c r="F7" s="102"/>
    </row>
    <row r="8" spans="1:6" ht="15.6" x14ac:dyDescent="0.3">
      <c r="A8" s="15"/>
      <c r="B8" s="74"/>
      <c r="C8" s="15"/>
      <c r="D8" s="311"/>
      <c r="E8" s="312"/>
      <c r="F8" s="102"/>
    </row>
    <row r="9" spans="1:6" ht="15" thickBot="1" x14ac:dyDescent="0.35"/>
    <row r="10" spans="1:6" ht="31.8" thickTop="1" x14ac:dyDescent="0.3">
      <c r="A10" s="313" t="s">
        <v>103</v>
      </c>
      <c r="B10" s="314"/>
      <c r="C10" s="51" t="s">
        <v>104</v>
      </c>
      <c r="D10" s="51" t="s">
        <v>101</v>
      </c>
      <c r="E10" s="51" t="s">
        <v>102</v>
      </c>
      <c r="F10" s="52" t="s">
        <v>100</v>
      </c>
    </row>
    <row r="11" spans="1:6" ht="30.75" customHeight="1" x14ac:dyDescent="0.3">
      <c r="A11" s="75" t="s">
        <v>61</v>
      </c>
      <c r="B11" s="112"/>
      <c r="C11" s="112"/>
      <c r="D11" s="76"/>
      <c r="E11" s="77"/>
      <c r="F11" s="111"/>
    </row>
    <row r="12" spans="1:6" ht="32.25" customHeight="1" x14ac:dyDescent="0.3">
      <c r="A12" s="75" t="s">
        <v>62</v>
      </c>
      <c r="B12" s="112"/>
      <c r="C12" s="112">
        <f>'Calculation Sheet, Required '!$H$15</f>
        <v>0</v>
      </c>
      <c r="D12" s="110"/>
      <c r="E12" s="110">
        <f>'Calculation Sheet, Required '!$K$25</f>
        <v>0</v>
      </c>
      <c r="F12" s="111">
        <f>'Calculation Sheet, Required '!$M$25</f>
        <v>0</v>
      </c>
    </row>
    <row r="13" spans="1:6" ht="33" customHeight="1" thickBot="1" x14ac:dyDescent="0.35">
      <c r="A13" s="78" t="s">
        <v>63</v>
      </c>
      <c r="B13" s="115"/>
      <c r="C13" s="115"/>
      <c r="D13" s="79"/>
      <c r="E13" s="80"/>
      <c r="F13" s="81"/>
    </row>
    <row r="14" spans="1:6" ht="33" customHeight="1" thickTop="1" thickBot="1" x14ac:dyDescent="0.35">
      <c r="A14" s="82" t="s">
        <v>64</v>
      </c>
      <c r="B14" s="116"/>
      <c r="C14" s="116"/>
      <c r="D14" s="83"/>
      <c r="E14" s="113"/>
      <c r="F14" s="114"/>
    </row>
    <row r="15" spans="1:6" ht="15.6" thickTop="1" thickBot="1" x14ac:dyDescent="0.35">
      <c r="D15" s="30"/>
      <c r="E15" s="30"/>
      <c r="F15" s="30"/>
    </row>
    <row r="16" spans="1:6" ht="16.2" thickTop="1" x14ac:dyDescent="0.3">
      <c r="A16" s="322" t="s">
        <v>105</v>
      </c>
      <c r="B16" s="323"/>
      <c r="C16" s="323"/>
      <c r="D16" s="324" t="s">
        <v>65</v>
      </c>
      <c r="E16" s="325"/>
      <c r="F16" s="326"/>
    </row>
    <row r="17" spans="1:6" ht="30.75" customHeight="1" x14ac:dyDescent="0.3">
      <c r="A17" s="53" t="s">
        <v>66</v>
      </c>
      <c r="B17" s="315" t="s">
        <v>57</v>
      </c>
      <c r="C17" s="316"/>
      <c r="D17" s="317"/>
      <c r="E17" s="318"/>
      <c r="F17" s="319"/>
    </row>
    <row r="18" spans="1:6" ht="36" customHeight="1" x14ac:dyDescent="0.3">
      <c r="A18" s="53" t="s">
        <v>67</v>
      </c>
      <c r="B18" s="315"/>
      <c r="C18" s="316"/>
      <c r="D18" s="317"/>
      <c r="E18" s="318"/>
      <c r="F18" s="319"/>
    </row>
    <row r="19" spans="1:6" ht="36" customHeight="1" x14ac:dyDescent="0.3">
      <c r="A19" s="53" t="s">
        <v>68</v>
      </c>
      <c r="B19" s="315"/>
      <c r="C19" s="316"/>
      <c r="D19" s="317"/>
      <c r="E19" s="318"/>
      <c r="F19" s="319"/>
    </row>
    <row r="20" spans="1:6" ht="34.5" customHeight="1" thickBot="1" x14ac:dyDescent="0.35">
      <c r="A20" s="54" t="s">
        <v>108</v>
      </c>
      <c r="B20" s="320"/>
      <c r="C20" s="321"/>
      <c r="D20" s="306"/>
      <c r="E20" s="307"/>
      <c r="F20" s="308"/>
    </row>
    <row r="21" spans="1:6" ht="15" thickTop="1" x14ac:dyDescent="0.3">
      <c r="C21" s="309"/>
      <c r="D21" s="309"/>
      <c r="E21" s="309"/>
      <c r="F21" s="309"/>
    </row>
    <row r="22" spans="1:6" x14ac:dyDescent="0.3">
      <c r="C22" s="2"/>
      <c r="D22" s="2"/>
      <c r="E22" s="2"/>
      <c r="F22" s="2"/>
    </row>
    <row r="24" spans="1:6" ht="31.5" customHeight="1" x14ac:dyDescent="0.3">
      <c r="A24" s="305" t="s">
        <v>109</v>
      </c>
      <c r="B24" s="305"/>
      <c r="C24" s="305"/>
      <c r="D24" s="305"/>
      <c r="E24" s="305"/>
      <c r="F24" s="305"/>
    </row>
    <row r="25" spans="1:6" ht="15.6" x14ac:dyDescent="0.3">
      <c r="A25" s="72"/>
    </row>
    <row r="26" spans="1:6" hidden="1" x14ac:dyDescent="0.3"/>
    <row r="27" spans="1:6" hidden="1" x14ac:dyDescent="0.3"/>
    <row r="28" spans="1:6" hidden="1" x14ac:dyDescent="0.3">
      <c r="B28" t="s">
        <v>57</v>
      </c>
      <c r="E28" t="s">
        <v>57</v>
      </c>
      <c r="F28">
        <v>100</v>
      </c>
    </row>
    <row r="29" spans="1:6" hidden="1" x14ac:dyDescent="0.3">
      <c r="B29" t="s">
        <v>60</v>
      </c>
      <c r="E29" t="s">
        <v>69</v>
      </c>
      <c r="F29" t="s">
        <v>71</v>
      </c>
    </row>
    <row r="30" spans="1:6" hidden="1" x14ac:dyDescent="0.3">
      <c r="E30" t="s">
        <v>70</v>
      </c>
      <c r="F30" s="28"/>
    </row>
    <row r="31" spans="1:6" hidden="1" x14ac:dyDescent="0.3">
      <c r="F31" s="28"/>
    </row>
    <row r="32" spans="1:6" hidden="1" x14ac:dyDescent="0.3"/>
    <row r="33" spans="4:4" x14ac:dyDescent="0.3">
      <c r="D33" t="s">
        <v>133</v>
      </c>
    </row>
  </sheetData>
  <sheetProtection password="C4B2" sheet="1" objects="1" scenarios="1" selectLockedCells="1"/>
  <mergeCells count="16">
    <mergeCell ref="A24:F24"/>
    <mergeCell ref="D20:F20"/>
    <mergeCell ref="C21:F21"/>
    <mergeCell ref="A3:F3"/>
    <mergeCell ref="D7:D8"/>
    <mergeCell ref="E7:E8"/>
    <mergeCell ref="A10:B10"/>
    <mergeCell ref="B19:C19"/>
    <mergeCell ref="D19:F19"/>
    <mergeCell ref="B20:C20"/>
    <mergeCell ref="A16:C16"/>
    <mergeCell ref="D16:F16"/>
    <mergeCell ref="B17:C17"/>
    <mergeCell ref="D17:F17"/>
    <mergeCell ref="B18:C18"/>
    <mergeCell ref="D18:F18"/>
  </mergeCells>
  <phoneticPr fontId="28" type="noConversion"/>
  <dataValidations count="3">
    <dataValidation type="list" allowBlank="1" showInputMessage="1" showErrorMessage="1" sqref="B17:B20 B11:B14 B5:B8 E6:E8" xr:uid="{00000000-0002-0000-0400-000000000000}">
      <formula1>$B$27:$B$29</formula1>
    </dataValidation>
    <dataValidation allowBlank="1" showInputMessage="1" showErrorMessage="1" prompt="Linked Cell" sqref="C12" xr:uid="{00000000-0002-0000-0400-000001000000}"/>
    <dataValidation allowBlank="1" showInputMessage="1" showErrorMessage="1" prompt="Total Square feet of roof/HUA in MACS Application divided by number of animal units." sqref="E5" xr:uid="{00000000-0002-0000-0400-000002000000}"/>
  </dataValidations>
  <pageMargins left="0.7" right="0.7" top="0.75" bottom="0.75" header="0.3" footer="0.3"/>
  <pageSetup scale="71"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9"/>
  <sheetViews>
    <sheetView view="pageLayout" zoomScaleNormal="100" workbookViewId="0">
      <selection activeCell="F5" sqref="F5:I5"/>
    </sheetView>
  </sheetViews>
  <sheetFormatPr defaultColWidth="8.88671875" defaultRowHeight="14.4" x14ac:dyDescent="0.3"/>
  <cols>
    <col min="3" max="3" width="4.109375" customWidth="1"/>
    <col min="4" max="4" width="13.109375" customWidth="1"/>
    <col min="6" max="6" width="6.44140625" customWidth="1"/>
    <col min="9" max="9" width="12.44140625" customWidth="1"/>
    <col min="10" max="10" width="4.21875" customWidth="1"/>
    <col min="11" max="11" width="9.6640625" customWidth="1"/>
    <col min="12" max="12" width="4" customWidth="1"/>
    <col min="13" max="13" width="13.5546875" customWidth="1"/>
    <col min="14" max="14" width="19.5546875" customWidth="1"/>
  </cols>
  <sheetData>
    <row r="1" spans="1:14" x14ac:dyDescent="0.3">
      <c r="A1" s="238" t="s">
        <v>116</v>
      </c>
      <c r="B1" s="238"/>
      <c r="C1" s="238"/>
      <c r="D1" s="238"/>
      <c r="E1" s="238"/>
      <c r="F1" s="238"/>
      <c r="G1" s="238"/>
      <c r="H1" s="238"/>
      <c r="I1" s="238"/>
      <c r="J1" s="238"/>
      <c r="K1" s="238"/>
      <c r="M1" s="27">
        <f ca="1">TODAY()</f>
        <v>45399</v>
      </c>
    </row>
    <row r="2" spans="1:14" x14ac:dyDescent="0.3">
      <c r="A2" s="241" t="s">
        <v>176</v>
      </c>
      <c r="B2" s="241"/>
      <c r="C2" s="241"/>
      <c r="D2" s="241"/>
      <c r="E2" s="241"/>
      <c r="F2" s="241"/>
      <c r="G2" s="241"/>
      <c r="H2" s="241"/>
      <c r="I2" s="241"/>
      <c r="J2" s="241"/>
      <c r="K2" s="241"/>
    </row>
    <row r="3" spans="1:14" x14ac:dyDescent="0.3">
      <c r="A3" s="294" t="s">
        <v>126</v>
      </c>
      <c r="B3" s="294"/>
      <c r="C3" s="294"/>
      <c r="D3" s="294"/>
      <c r="E3" s="294"/>
      <c r="F3" s="294"/>
      <c r="G3" s="294"/>
      <c r="H3" s="294"/>
      <c r="I3" s="294"/>
      <c r="J3" s="294"/>
      <c r="K3" s="294"/>
    </row>
    <row r="5" spans="1:14" x14ac:dyDescent="0.3">
      <c r="D5" s="264">
        <v>64</v>
      </c>
      <c r="E5" s="265"/>
      <c r="F5" s="266">
        <v>104</v>
      </c>
      <c r="G5" s="267"/>
      <c r="H5" s="267"/>
      <c r="I5" s="268"/>
    </row>
    <row r="6" spans="1:14" x14ac:dyDescent="0.3">
      <c r="D6" s="269"/>
      <c r="E6" s="270"/>
      <c r="F6" s="347" t="s">
        <v>175</v>
      </c>
      <c r="G6" s="348"/>
      <c r="H6" s="348"/>
      <c r="I6" s="349"/>
    </row>
    <row r="7" spans="1:14" ht="15" thickBot="1" x14ac:dyDescent="0.35">
      <c r="D7" s="259"/>
      <c r="E7" s="257"/>
      <c r="F7" s="350"/>
      <c r="G7" s="351"/>
      <c r="H7" s="351"/>
      <c r="I7" s="352"/>
      <c r="J7" s="123">
        <v>1.5</v>
      </c>
    </row>
    <row r="8" spans="1:14" ht="16.5" customHeight="1" thickBot="1" x14ac:dyDescent="0.35">
      <c r="B8" s="144">
        <v>3</v>
      </c>
      <c r="C8" s="277"/>
      <c r="D8" s="289"/>
      <c r="E8" s="290"/>
      <c r="F8" s="290"/>
      <c r="G8" s="290"/>
      <c r="H8" s="290"/>
      <c r="I8" s="291"/>
      <c r="J8" s="107"/>
      <c r="K8" s="123">
        <v>3</v>
      </c>
    </row>
    <row r="9" spans="1:14" ht="15" thickTop="1" x14ac:dyDescent="0.3">
      <c r="B9" s="282">
        <v>60</v>
      </c>
      <c r="C9" s="278"/>
      <c r="D9" s="242" t="s">
        <v>111</v>
      </c>
      <c r="E9" s="243"/>
      <c r="F9" s="248" t="s">
        <v>161</v>
      </c>
      <c r="G9" s="249"/>
      <c r="H9" s="249"/>
      <c r="I9" s="250"/>
      <c r="J9" s="263"/>
      <c r="K9" s="260">
        <v>60</v>
      </c>
    </row>
    <row r="10" spans="1:14" x14ac:dyDescent="0.3">
      <c r="B10" s="283"/>
      <c r="C10" s="278"/>
      <c r="D10" s="244"/>
      <c r="E10" s="245"/>
      <c r="F10" s="251"/>
      <c r="G10" s="252"/>
      <c r="H10" s="252"/>
      <c r="I10" s="253"/>
      <c r="J10" s="263"/>
      <c r="K10" s="261"/>
    </row>
    <row r="11" spans="1:14" ht="15" thickBot="1" x14ac:dyDescent="0.35">
      <c r="B11" s="283"/>
      <c r="C11" s="278"/>
      <c r="D11" s="244"/>
      <c r="E11" s="245"/>
      <c r="F11" s="251"/>
      <c r="G11" s="252"/>
      <c r="H11" s="252"/>
      <c r="I11" s="253"/>
      <c r="J11" s="263"/>
      <c r="K11" s="261"/>
    </row>
    <row r="12" spans="1:14" ht="32.25" customHeight="1" thickTop="1" thickBot="1" x14ac:dyDescent="0.35">
      <c r="B12" s="284"/>
      <c r="C12" s="278"/>
      <c r="D12" s="246"/>
      <c r="E12" s="247"/>
      <c r="F12" s="254"/>
      <c r="G12" s="255"/>
      <c r="H12" s="255"/>
      <c r="I12" s="256"/>
      <c r="J12" s="263"/>
      <c r="K12" s="262"/>
      <c r="M12" s="335" t="s">
        <v>164</v>
      </c>
      <c r="N12" s="336"/>
    </row>
    <row r="13" spans="1:14" ht="15.6" thickTop="1" thickBot="1" x14ac:dyDescent="0.35">
      <c r="B13" s="144">
        <v>3</v>
      </c>
      <c r="C13" s="279"/>
      <c r="D13" s="257"/>
      <c r="E13" s="258"/>
      <c r="F13" s="258"/>
      <c r="G13" s="258"/>
      <c r="H13" s="258"/>
      <c r="I13" s="259"/>
      <c r="J13" s="109"/>
      <c r="K13" s="123">
        <v>3</v>
      </c>
      <c r="M13" s="338">
        <f>'Calculation Sheet, Required '!$C$25</f>
        <v>0</v>
      </c>
      <c r="N13" s="339"/>
    </row>
    <row r="14" spans="1:14" ht="15" thickBot="1" x14ac:dyDescent="0.35">
      <c r="C14" s="144">
        <v>1.5</v>
      </c>
      <c r="J14" s="108"/>
      <c r="M14" s="337"/>
      <c r="N14" s="337"/>
    </row>
    <row r="15" spans="1:14" ht="18" customHeight="1" thickBot="1" x14ac:dyDescent="0.35">
      <c r="M15" s="337"/>
      <c r="N15" s="337"/>
    </row>
    <row r="16" spans="1:14" ht="15" thickTop="1" x14ac:dyDescent="0.3">
      <c r="A16" s="296" t="s">
        <v>121</v>
      </c>
      <c r="B16" s="297"/>
      <c r="C16" s="297"/>
      <c r="D16" s="297"/>
      <c r="E16" s="298"/>
      <c r="G16" s="299" t="s">
        <v>122</v>
      </c>
      <c r="H16" s="300"/>
      <c r="I16" s="300"/>
      <c r="J16" s="300"/>
      <c r="K16" s="301"/>
      <c r="M16" s="331" t="s">
        <v>162</v>
      </c>
      <c r="N16" s="333" t="s">
        <v>160</v>
      </c>
    </row>
    <row r="17" spans="1:14" x14ac:dyDescent="0.3">
      <c r="A17" s="285" t="s">
        <v>112</v>
      </c>
      <c r="B17" s="286"/>
      <c r="C17" s="286"/>
      <c r="D17" s="292">
        <f t="shared" ref="D17" si="0">$D$5</f>
        <v>64</v>
      </c>
      <c r="E17" s="293"/>
      <c r="G17" s="285" t="s">
        <v>112</v>
      </c>
      <c r="H17" s="286"/>
      <c r="I17" s="286"/>
      <c r="J17" s="286"/>
      <c r="K17" s="87">
        <f>$F$5</f>
        <v>104</v>
      </c>
      <c r="M17" s="332"/>
      <c r="N17" s="334"/>
    </row>
    <row r="18" spans="1:14" ht="15" thickBot="1" x14ac:dyDescent="0.35">
      <c r="A18" s="280" t="s">
        <v>113</v>
      </c>
      <c r="B18" s="281"/>
      <c r="C18" s="281"/>
      <c r="D18" s="287">
        <f t="shared" ref="D18" si="1">$B$9</f>
        <v>60</v>
      </c>
      <c r="E18" s="288"/>
      <c r="G18" s="280" t="s">
        <v>113</v>
      </c>
      <c r="H18" s="281"/>
      <c r="I18" s="281"/>
      <c r="J18" s="281"/>
      <c r="K18" s="88">
        <f>$K$9</f>
        <v>60</v>
      </c>
      <c r="M18" s="332"/>
      <c r="N18" s="334"/>
    </row>
    <row r="19" spans="1:14" ht="15.6" thickTop="1" thickBot="1" x14ac:dyDescent="0.35">
      <c r="A19" s="280" t="s">
        <v>124</v>
      </c>
      <c r="B19" s="281"/>
      <c r="C19" s="281"/>
      <c r="D19" s="303">
        <f>SUM(D17*D18)</f>
        <v>3840</v>
      </c>
      <c r="E19" s="304"/>
      <c r="G19" s="280" t="s">
        <v>124</v>
      </c>
      <c r="H19" s="281"/>
      <c r="I19" s="281"/>
      <c r="J19" s="281"/>
      <c r="K19" s="132">
        <f>SUM(K17*K18)</f>
        <v>6240</v>
      </c>
      <c r="M19" s="332"/>
      <c r="N19" s="334"/>
    </row>
    <row r="20" spans="1:14" ht="15.6" thickTop="1" thickBot="1" x14ac:dyDescent="0.35">
      <c r="M20" s="332"/>
      <c r="N20" s="334"/>
    </row>
    <row r="21" spans="1:14" ht="20.25" customHeight="1" thickTop="1" thickBot="1" x14ac:dyDescent="0.35">
      <c r="A21" s="340" t="s">
        <v>123</v>
      </c>
      <c r="B21" s="341"/>
      <c r="C21" s="341"/>
      <c r="D21" s="341"/>
      <c r="E21" s="342"/>
      <c r="F21" s="97"/>
      <c r="G21" s="343" t="s">
        <v>120</v>
      </c>
      <c r="H21" s="344"/>
      <c r="I21" s="344"/>
      <c r="J21" s="344"/>
      <c r="K21" s="345"/>
      <c r="M21" s="134">
        <f>'Calculation Sheet, Required '!$K$25</f>
        <v>0</v>
      </c>
      <c r="N21" s="135">
        <f>'Calculation Sheet, Required '!$M$25</f>
        <v>0</v>
      </c>
    </row>
    <row r="22" spans="1:14" ht="18" customHeight="1" thickTop="1" x14ac:dyDescent="0.3">
      <c r="A22" s="90" t="s">
        <v>112</v>
      </c>
      <c r="C22" s="1" t="s">
        <v>114</v>
      </c>
      <c r="D22" s="1"/>
      <c r="E22" s="103"/>
      <c r="G22" s="90" t="s">
        <v>112</v>
      </c>
      <c r="I22" s="286" t="s">
        <v>114</v>
      </c>
      <c r="J22" s="286"/>
      <c r="K22" s="87"/>
      <c r="M22" s="147" t="str">
        <f>IF(K19-N21&gt;240,"ERROR","")</f>
        <v>ERROR</v>
      </c>
      <c r="N22" s="148" t="str">
        <f>IF(M22="ERROR","Structure Oversized","")</f>
        <v>Structure Oversized</v>
      </c>
    </row>
    <row r="23" spans="1:14" ht="18" customHeight="1" thickBot="1" x14ac:dyDescent="0.35">
      <c r="A23" s="93">
        <f>$D$5</f>
        <v>64</v>
      </c>
      <c r="B23" s="91"/>
      <c r="C23" s="92">
        <f>$C$14</f>
        <v>1.5</v>
      </c>
      <c r="D23" s="91"/>
      <c r="E23" s="94">
        <f>SUM(A23+C23)</f>
        <v>65.5</v>
      </c>
      <c r="G23" s="93">
        <f>$F$5</f>
        <v>104</v>
      </c>
      <c r="H23" s="91"/>
      <c r="I23" s="302">
        <f t="shared" ref="I23" si="2">$J$7</f>
        <v>1.5</v>
      </c>
      <c r="J23" s="302"/>
      <c r="K23" s="94">
        <f>SUM(G23+I23+I14)</f>
        <v>105.5</v>
      </c>
      <c r="M23" s="145" t="str">
        <f>IF(N21-K19&gt;240,"ERROR","")</f>
        <v/>
      </c>
      <c r="N23" s="146" t="str">
        <f>IF(M23="ERROR","Structure Undersized","")</f>
        <v/>
      </c>
    </row>
    <row r="24" spans="1:14" ht="15" thickTop="1" x14ac:dyDescent="0.3">
      <c r="A24" s="90" t="s">
        <v>113</v>
      </c>
      <c r="C24" s="1" t="s">
        <v>171</v>
      </c>
      <c r="D24" s="1"/>
      <c r="E24" s="87"/>
      <c r="G24" s="90" t="s">
        <v>113</v>
      </c>
      <c r="I24" s="241" t="s">
        <v>171</v>
      </c>
      <c r="J24" s="241"/>
      <c r="K24" s="87"/>
      <c r="M24" s="327" t="s">
        <v>165</v>
      </c>
      <c r="N24" s="329" t="s">
        <v>172</v>
      </c>
    </row>
    <row r="25" spans="1:14" ht="15" thickBot="1" x14ac:dyDescent="0.35">
      <c r="A25" s="104">
        <f>$B$9</f>
        <v>60</v>
      </c>
      <c r="B25" s="96"/>
      <c r="C25" s="105">
        <f>SUM(B8+B13)</f>
        <v>6</v>
      </c>
      <c r="D25" s="96"/>
      <c r="E25" s="88">
        <f>SUM(A25+C25+D25)</f>
        <v>66</v>
      </c>
      <c r="G25" s="95">
        <f>$K$9</f>
        <v>60</v>
      </c>
      <c r="H25" s="96"/>
      <c r="I25" s="281">
        <f>SUM(K8+K13)</f>
        <v>6</v>
      </c>
      <c r="J25" s="281"/>
      <c r="K25" s="88">
        <f>SUM(G25+I25+J25)</f>
        <v>66</v>
      </c>
      <c r="M25" s="328"/>
      <c r="N25" s="330"/>
    </row>
    <row r="26" spans="1:14" ht="24.75" customHeight="1" thickTop="1" thickBot="1" x14ac:dyDescent="0.35">
      <c r="A26" s="98" t="s">
        <v>119</v>
      </c>
      <c r="B26" s="99"/>
      <c r="C26" s="99"/>
      <c r="D26" s="99"/>
      <c r="E26" s="100">
        <f>SUM(E23*E25)</f>
        <v>4323</v>
      </c>
      <c r="F26" s="97"/>
      <c r="G26" s="98" t="s">
        <v>115</v>
      </c>
      <c r="H26" s="99"/>
      <c r="I26" s="99"/>
      <c r="J26" s="99"/>
      <c r="K26" s="133">
        <f>SUM(K23*K25)</f>
        <v>6963</v>
      </c>
      <c r="M26" s="138">
        <f>IF(M39=100,K26*0.6,IF(M39=80,K26*0.75,IF(M39=65,K26*0.92316,)))</f>
        <v>0</v>
      </c>
      <c r="N26" s="137">
        <f>$K$26</f>
        <v>6963</v>
      </c>
    </row>
    <row r="27" spans="1:14" ht="15" thickTop="1" x14ac:dyDescent="0.3"/>
    <row r="28" spans="1:14" ht="15.75" customHeight="1" x14ac:dyDescent="0.3">
      <c r="A28" s="305" t="s">
        <v>109</v>
      </c>
      <c r="B28" s="305"/>
      <c r="C28" s="305"/>
      <c r="D28" s="305"/>
      <c r="E28" s="305"/>
      <c r="F28" s="305"/>
      <c r="G28" s="305"/>
      <c r="H28" s="305"/>
      <c r="I28" s="305"/>
      <c r="J28" s="305"/>
      <c r="K28" s="305"/>
      <c r="L28" s="305"/>
      <c r="M28" s="305"/>
      <c r="N28" s="305"/>
    </row>
    <row r="29" spans="1:14" ht="30" customHeight="1" x14ac:dyDescent="0.3">
      <c r="A29" s="305"/>
      <c r="B29" s="305"/>
      <c r="C29" s="305"/>
      <c r="D29" s="305"/>
      <c r="E29" s="305"/>
      <c r="F29" s="305"/>
      <c r="G29" s="305"/>
      <c r="H29" s="305"/>
      <c r="I29" s="305"/>
      <c r="J29" s="305"/>
      <c r="K29" s="305"/>
      <c r="L29" s="305"/>
      <c r="M29" s="305"/>
      <c r="N29" s="305"/>
    </row>
    <row r="30" spans="1:14" ht="18.75" customHeight="1" x14ac:dyDescent="0.3">
      <c r="A30" s="346" t="s">
        <v>166</v>
      </c>
      <c r="B30" s="346"/>
      <c r="C30" s="346"/>
      <c r="D30" s="346"/>
      <c r="E30" s="346"/>
      <c r="F30" s="346"/>
      <c r="G30" s="346"/>
      <c r="H30" s="346"/>
      <c r="I30" s="346"/>
      <c r="J30" s="139"/>
      <c r="K30" s="139"/>
      <c r="L30" s="139"/>
      <c r="M30" s="139"/>
      <c r="N30" s="139"/>
    </row>
    <row r="31" spans="1:14" ht="9.75" customHeight="1" x14ac:dyDescent="0.3"/>
    <row r="32" spans="1:14" x14ac:dyDescent="0.3">
      <c r="A32" s="309" t="s">
        <v>128</v>
      </c>
      <c r="B32" s="309"/>
      <c r="C32" s="309"/>
      <c r="D32" s="309"/>
      <c r="E32" s="309"/>
      <c r="F32" s="309"/>
      <c r="G32" s="309"/>
      <c r="H32" s="309"/>
      <c r="I32" s="309"/>
      <c r="J32" s="309"/>
      <c r="K32" s="309"/>
      <c r="L32" s="309"/>
      <c r="M32" s="309"/>
      <c r="N32" s="309"/>
    </row>
    <row r="33" spans="6:13" ht="9" customHeight="1" x14ac:dyDescent="0.3"/>
    <row r="34" spans="6:13" x14ac:dyDescent="0.3">
      <c r="F34" t="s">
        <v>132</v>
      </c>
    </row>
    <row r="39" spans="6:13" x14ac:dyDescent="0.3">
      <c r="M39" s="136">
        <f>'Calculation Sheet, Required '!$C$25</f>
        <v>0</v>
      </c>
    </row>
  </sheetData>
  <sheetProtection algorithmName="SHA-512" hashValue="H+eLtrlfcSbmfAua5PXsQBCF+Bm7vFbiGk05QtqwMDJzS1oDs86jRp3/hw3VxPt8oYjovaUGwWCK7nMdv9fIwg==" saltValue="pwS7UJVc1LDg8GSm5ou/tg==" spinCount="100000" sheet="1" selectLockedCells="1"/>
  <mergeCells count="42">
    <mergeCell ref="D6:E7"/>
    <mergeCell ref="F6:I7"/>
    <mergeCell ref="K9:K12"/>
    <mergeCell ref="D13:I13"/>
    <mergeCell ref="A16:E16"/>
    <mergeCell ref="G16:K16"/>
    <mergeCell ref="C8:C13"/>
    <mergeCell ref="D8:I8"/>
    <mergeCell ref="A1:K1"/>
    <mergeCell ref="A2:K2"/>
    <mergeCell ref="A3:K3"/>
    <mergeCell ref="D5:E5"/>
    <mergeCell ref="F5:I5"/>
    <mergeCell ref="A32:N32"/>
    <mergeCell ref="M13:N13"/>
    <mergeCell ref="A28:N29"/>
    <mergeCell ref="A21:E21"/>
    <mergeCell ref="G21:K21"/>
    <mergeCell ref="I22:J22"/>
    <mergeCell ref="I23:J23"/>
    <mergeCell ref="I24:J24"/>
    <mergeCell ref="I25:J25"/>
    <mergeCell ref="A30:I30"/>
    <mergeCell ref="A18:C18"/>
    <mergeCell ref="D18:E18"/>
    <mergeCell ref="A17:C17"/>
    <mergeCell ref="D17:E17"/>
    <mergeCell ref="G17:J17"/>
    <mergeCell ref="A19:C19"/>
    <mergeCell ref="D19:E19"/>
    <mergeCell ref="G19:J19"/>
    <mergeCell ref="M12:N12"/>
    <mergeCell ref="M14:N15"/>
    <mergeCell ref="B9:B12"/>
    <mergeCell ref="D9:E12"/>
    <mergeCell ref="F9:I12"/>
    <mergeCell ref="J9:J12"/>
    <mergeCell ref="M24:M25"/>
    <mergeCell ref="N24:N25"/>
    <mergeCell ref="M16:M20"/>
    <mergeCell ref="N16:N20"/>
    <mergeCell ref="G18:J18"/>
  </mergeCells>
  <dataValidations count="4">
    <dataValidation type="whole" operator="lessThanOrEqual" allowBlank="1" showInputMessage="1" showErrorMessage="1" sqref="J14" xr:uid="{00000000-0002-0000-0500-000000000000}">
      <formula1>2</formula1>
    </dataValidation>
    <dataValidation type="whole" allowBlank="1" showInputMessage="1" showErrorMessage="1" sqref="C23 I23" xr:uid="{00000000-0002-0000-0500-000001000000}">
      <formula1>0</formula1>
      <formula2>2</formula2>
    </dataValidation>
    <dataValidation type="decimal" allowBlank="1" showInputMessage="1" showErrorMessage="1" sqref="K8 B13 B8 K13" xr:uid="{00000000-0002-0000-0500-000002000000}">
      <formula1>0</formula1>
      <formula2>3</formula2>
    </dataValidation>
    <dataValidation type="decimal" allowBlank="1" showInputMessage="1" showErrorMessage="1" prompt="For 18 inch 0verhang enter 1.5 feet_x000a_" sqref="J7 C14" xr:uid="{00000000-0002-0000-0500-000003000000}">
      <formula1>0</formula1>
      <formula2>3</formula2>
    </dataValidation>
  </dataValidations>
  <printOptions horizontalCentered="1" verticalCentered="1"/>
  <pageMargins left="0.7" right="0.7"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96"/>
  <sheetViews>
    <sheetView tabSelected="1" view="pageBreakPreview" zoomScale="60" zoomScaleNormal="100" workbookViewId="0">
      <selection activeCell="E77" sqref="E77"/>
    </sheetView>
  </sheetViews>
  <sheetFormatPr defaultRowHeight="14.4" x14ac:dyDescent="0.3"/>
  <cols>
    <col min="5" max="5" width="45.5546875" customWidth="1"/>
    <col min="6" max="6" width="67" customWidth="1"/>
  </cols>
  <sheetData>
    <row r="2" spans="1:6" ht="36" customHeight="1" x14ac:dyDescent="0.3">
      <c r="A2" s="378" t="s">
        <v>163</v>
      </c>
      <c r="B2" s="378"/>
      <c r="C2" s="378"/>
      <c r="D2" s="378"/>
      <c r="E2" s="378"/>
      <c r="F2" s="378"/>
    </row>
    <row r="3" spans="1:6" ht="20.25" customHeight="1" x14ac:dyDescent="0.45">
      <c r="A3" s="357" t="s">
        <v>150</v>
      </c>
      <c r="B3" s="357"/>
      <c r="C3" s="357"/>
      <c r="D3" s="357"/>
      <c r="E3" s="357"/>
      <c r="F3" s="357"/>
    </row>
    <row r="4" spans="1:6" ht="6.75" customHeight="1" thickBot="1" x14ac:dyDescent="0.35">
      <c r="A4" s="128"/>
      <c r="E4" s="128"/>
    </row>
    <row r="5" spans="1:6" ht="25.05" customHeight="1" thickTop="1" x14ac:dyDescent="0.35">
      <c r="A5" s="372" t="s">
        <v>154</v>
      </c>
      <c r="B5" s="373"/>
      <c r="C5" s="373"/>
      <c r="D5" s="374"/>
      <c r="E5" s="363" t="s">
        <v>145</v>
      </c>
      <c r="F5" s="358" t="s">
        <v>153</v>
      </c>
    </row>
    <row r="6" spans="1:6" ht="25.05" customHeight="1" thickBot="1" x14ac:dyDescent="0.4">
      <c r="A6" s="367" t="s">
        <v>143</v>
      </c>
      <c r="B6" s="368"/>
      <c r="C6" s="368"/>
      <c r="D6" s="369"/>
      <c r="E6" s="364"/>
      <c r="F6" s="359"/>
    </row>
    <row r="7" spans="1:6" ht="25.05" customHeight="1" thickTop="1" x14ac:dyDescent="0.3">
      <c r="A7" s="365"/>
      <c r="B7" s="366"/>
      <c r="C7" s="366"/>
      <c r="D7" s="366"/>
      <c r="E7" s="169">
        <f>SUM(A7*0.75)</f>
        <v>0</v>
      </c>
      <c r="F7" s="124"/>
    </row>
    <row r="8" spans="1:6" ht="25.05" customHeight="1" x14ac:dyDescent="0.3">
      <c r="A8" s="353"/>
      <c r="B8" s="354"/>
      <c r="C8" s="354"/>
      <c r="D8" s="354"/>
      <c r="E8" s="169">
        <f t="shared" ref="E8:E31" si="0">SUM(A8*0.75)</f>
        <v>0</v>
      </c>
      <c r="F8" s="125"/>
    </row>
    <row r="9" spans="1:6" ht="25.05" customHeight="1" x14ac:dyDescent="0.3">
      <c r="A9" s="353"/>
      <c r="B9" s="354"/>
      <c r="C9" s="354"/>
      <c r="D9" s="354"/>
      <c r="E9" s="169">
        <f t="shared" si="0"/>
        <v>0</v>
      </c>
      <c r="F9" s="125"/>
    </row>
    <row r="10" spans="1:6" ht="25.05" customHeight="1" x14ac:dyDescent="0.3">
      <c r="A10" s="353"/>
      <c r="B10" s="354"/>
      <c r="C10" s="354"/>
      <c r="D10" s="354"/>
      <c r="E10" s="169">
        <f t="shared" si="0"/>
        <v>0</v>
      </c>
      <c r="F10" s="125"/>
    </row>
    <row r="11" spans="1:6" ht="25.05" customHeight="1" x14ac:dyDescent="0.3">
      <c r="A11" s="353"/>
      <c r="B11" s="354"/>
      <c r="C11" s="354"/>
      <c r="D11" s="354"/>
      <c r="E11" s="169">
        <f t="shared" si="0"/>
        <v>0</v>
      </c>
      <c r="F11" s="125"/>
    </row>
    <row r="12" spans="1:6" ht="25.05" customHeight="1" x14ac:dyDescent="0.3">
      <c r="A12" s="353"/>
      <c r="B12" s="354"/>
      <c r="C12" s="354"/>
      <c r="D12" s="354"/>
      <c r="E12" s="169">
        <f t="shared" si="0"/>
        <v>0</v>
      </c>
      <c r="F12" s="125"/>
    </row>
    <row r="13" spans="1:6" ht="25.05" customHeight="1" x14ac:dyDescent="0.3">
      <c r="A13" s="353"/>
      <c r="B13" s="354"/>
      <c r="C13" s="354"/>
      <c r="D13" s="354"/>
      <c r="E13" s="169">
        <f t="shared" si="0"/>
        <v>0</v>
      </c>
      <c r="F13" s="125"/>
    </row>
    <row r="14" spans="1:6" ht="25.05" customHeight="1" x14ac:dyDescent="0.3">
      <c r="A14" s="353"/>
      <c r="B14" s="354"/>
      <c r="C14" s="354"/>
      <c r="D14" s="354"/>
      <c r="E14" s="169">
        <f t="shared" si="0"/>
        <v>0</v>
      </c>
      <c r="F14" s="125"/>
    </row>
    <row r="15" spans="1:6" ht="25.05" customHeight="1" x14ac:dyDescent="0.3">
      <c r="A15" s="353"/>
      <c r="B15" s="354"/>
      <c r="C15" s="354"/>
      <c r="D15" s="354"/>
      <c r="E15" s="169">
        <f t="shared" si="0"/>
        <v>0</v>
      </c>
      <c r="F15" s="125"/>
    </row>
    <row r="16" spans="1:6" ht="25.05" customHeight="1" x14ac:dyDescent="0.3">
      <c r="A16" s="353"/>
      <c r="B16" s="354"/>
      <c r="C16" s="354"/>
      <c r="D16" s="354"/>
      <c r="E16" s="169">
        <f t="shared" si="0"/>
        <v>0</v>
      </c>
      <c r="F16" s="125"/>
    </row>
    <row r="17" spans="1:6" ht="25.05" customHeight="1" x14ac:dyDescent="0.3">
      <c r="A17" s="353"/>
      <c r="B17" s="354"/>
      <c r="C17" s="354"/>
      <c r="D17" s="354"/>
      <c r="E17" s="169">
        <f t="shared" si="0"/>
        <v>0</v>
      </c>
      <c r="F17" s="125"/>
    </row>
    <row r="18" spans="1:6" ht="25.05" customHeight="1" x14ac:dyDescent="0.3">
      <c r="A18" s="353"/>
      <c r="B18" s="354"/>
      <c r="C18" s="354"/>
      <c r="D18" s="354"/>
      <c r="E18" s="169">
        <f t="shared" si="0"/>
        <v>0</v>
      </c>
      <c r="F18" s="125"/>
    </row>
    <row r="19" spans="1:6" ht="25.05" customHeight="1" x14ac:dyDescent="0.3">
      <c r="A19" s="353"/>
      <c r="B19" s="354"/>
      <c r="C19" s="354"/>
      <c r="D19" s="354"/>
      <c r="E19" s="169">
        <f t="shared" si="0"/>
        <v>0</v>
      </c>
      <c r="F19" s="125"/>
    </row>
    <row r="20" spans="1:6" ht="25.05" customHeight="1" x14ac:dyDescent="0.3">
      <c r="A20" s="353"/>
      <c r="B20" s="354"/>
      <c r="C20" s="354"/>
      <c r="D20" s="354"/>
      <c r="E20" s="169">
        <f t="shared" si="0"/>
        <v>0</v>
      </c>
      <c r="F20" s="125"/>
    </row>
    <row r="21" spans="1:6" ht="25.05" customHeight="1" x14ac:dyDescent="0.3">
      <c r="A21" s="353"/>
      <c r="B21" s="354"/>
      <c r="C21" s="354"/>
      <c r="D21" s="354"/>
      <c r="E21" s="169">
        <f t="shared" si="0"/>
        <v>0</v>
      </c>
      <c r="F21" s="125"/>
    </row>
    <row r="22" spans="1:6" ht="25.05" customHeight="1" x14ac:dyDescent="0.3">
      <c r="A22" s="353"/>
      <c r="B22" s="354"/>
      <c r="C22" s="354"/>
      <c r="D22" s="354"/>
      <c r="E22" s="169">
        <f t="shared" si="0"/>
        <v>0</v>
      </c>
      <c r="F22" s="125"/>
    </row>
    <row r="23" spans="1:6" ht="25.05" customHeight="1" x14ac:dyDescent="0.3">
      <c r="A23" s="353"/>
      <c r="B23" s="354"/>
      <c r="C23" s="354"/>
      <c r="D23" s="354"/>
      <c r="E23" s="169">
        <f t="shared" si="0"/>
        <v>0</v>
      </c>
      <c r="F23" s="125"/>
    </row>
    <row r="24" spans="1:6" ht="25.05" customHeight="1" x14ac:dyDescent="0.3">
      <c r="A24" s="353"/>
      <c r="B24" s="354"/>
      <c r="C24" s="354"/>
      <c r="D24" s="354"/>
      <c r="E24" s="169">
        <f t="shared" si="0"/>
        <v>0</v>
      </c>
      <c r="F24" s="125"/>
    </row>
    <row r="25" spans="1:6" ht="25.05" customHeight="1" x14ac:dyDescent="0.3">
      <c r="A25" s="353"/>
      <c r="B25" s="354"/>
      <c r="C25" s="354"/>
      <c r="D25" s="354"/>
      <c r="E25" s="169">
        <f t="shared" si="0"/>
        <v>0</v>
      </c>
      <c r="F25" s="125"/>
    </row>
    <row r="26" spans="1:6" ht="25.05" customHeight="1" x14ac:dyDescent="0.3">
      <c r="A26" s="353"/>
      <c r="B26" s="354"/>
      <c r="C26" s="354"/>
      <c r="D26" s="354"/>
      <c r="E26" s="169">
        <f t="shared" si="0"/>
        <v>0</v>
      </c>
      <c r="F26" s="125"/>
    </row>
    <row r="27" spans="1:6" ht="25.05" customHeight="1" x14ac:dyDescent="0.3">
      <c r="A27" s="353"/>
      <c r="B27" s="354"/>
      <c r="C27" s="354"/>
      <c r="D27" s="354"/>
      <c r="E27" s="169">
        <f t="shared" si="0"/>
        <v>0</v>
      </c>
      <c r="F27" s="125"/>
    </row>
    <row r="28" spans="1:6" ht="25.05" customHeight="1" x14ac:dyDescent="0.3">
      <c r="A28" s="353"/>
      <c r="B28" s="354"/>
      <c r="C28" s="354"/>
      <c r="D28" s="354"/>
      <c r="E28" s="169">
        <f t="shared" si="0"/>
        <v>0</v>
      </c>
      <c r="F28" s="125"/>
    </row>
    <row r="29" spans="1:6" ht="25.05" customHeight="1" x14ac:dyDescent="0.3">
      <c r="A29" s="353"/>
      <c r="B29" s="354"/>
      <c r="C29" s="354"/>
      <c r="D29" s="354"/>
      <c r="E29" s="169">
        <f t="shared" si="0"/>
        <v>0</v>
      </c>
      <c r="F29" s="125"/>
    </row>
    <row r="30" spans="1:6" ht="25.05" customHeight="1" x14ac:dyDescent="0.3">
      <c r="A30" s="365"/>
      <c r="B30" s="366"/>
      <c r="C30" s="366"/>
      <c r="D30" s="366"/>
      <c r="E30" s="169">
        <f t="shared" si="0"/>
        <v>0</v>
      </c>
      <c r="F30" s="124"/>
    </row>
    <row r="31" spans="1:6" ht="25.05" customHeight="1" thickBot="1" x14ac:dyDescent="0.35">
      <c r="A31" s="355"/>
      <c r="B31" s="356"/>
      <c r="C31" s="356"/>
      <c r="D31" s="356"/>
      <c r="E31" s="169">
        <f t="shared" si="0"/>
        <v>0</v>
      </c>
      <c r="F31" s="126"/>
    </row>
    <row r="32" spans="1:6" ht="15" thickTop="1" x14ac:dyDescent="0.3"/>
    <row r="34" spans="1:6" ht="28.8" x14ac:dyDescent="0.3">
      <c r="A34" s="378" t="s">
        <v>163</v>
      </c>
      <c r="B34" s="378"/>
      <c r="C34" s="378"/>
      <c r="D34" s="378"/>
      <c r="E34" s="378"/>
      <c r="F34" s="378"/>
    </row>
    <row r="35" spans="1:6" ht="23.4" x14ac:dyDescent="0.45">
      <c r="A35" s="357" t="s">
        <v>152</v>
      </c>
      <c r="B35" s="357"/>
      <c r="C35" s="357"/>
      <c r="D35" s="357"/>
      <c r="E35" s="357"/>
      <c r="F35" s="357"/>
    </row>
    <row r="36" spans="1:6" ht="15" thickBot="1" x14ac:dyDescent="0.35">
      <c r="A36" s="128"/>
      <c r="E36" s="128"/>
    </row>
    <row r="37" spans="1:6" ht="25.05" customHeight="1" thickTop="1" x14ac:dyDescent="0.35">
      <c r="A37" s="372" t="s">
        <v>154</v>
      </c>
      <c r="B37" s="373"/>
      <c r="C37" s="373"/>
      <c r="D37" s="374"/>
      <c r="E37" s="363" t="s">
        <v>146</v>
      </c>
      <c r="F37" s="358" t="s">
        <v>153</v>
      </c>
    </row>
    <row r="38" spans="1:6" ht="25.05" customHeight="1" thickBot="1" x14ac:dyDescent="0.4">
      <c r="A38" s="367" t="s">
        <v>142</v>
      </c>
      <c r="B38" s="368"/>
      <c r="C38" s="368"/>
      <c r="D38" s="369"/>
      <c r="E38" s="364"/>
      <c r="F38" s="359"/>
    </row>
    <row r="39" spans="1:6" ht="25.05" customHeight="1" thickTop="1" x14ac:dyDescent="0.3">
      <c r="A39" s="379"/>
      <c r="B39" s="380"/>
      <c r="C39" s="380"/>
      <c r="D39" s="381"/>
      <c r="E39" s="169">
        <f>SUM(A39*0.6)</f>
        <v>0</v>
      </c>
      <c r="F39" s="124"/>
    </row>
    <row r="40" spans="1:6" ht="25.05" customHeight="1" x14ac:dyDescent="0.3">
      <c r="A40" s="360"/>
      <c r="B40" s="361"/>
      <c r="C40" s="361"/>
      <c r="D40" s="362"/>
      <c r="E40" s="170">
        <f t="shared" ref="E40:E49" si="1">SUM(A40*0.6)</f>
        <v>0</v>
      </c>
      <c r="F40" s="125"/>
    </row>
    <row r="41" spans="1:6" ht="25.05" customHeight="1" x14ac:dyDescent="0.3">
      <c r="A41" s="360"/>
      <c r="B41" s="361"/>
      <c r="C41" s="361"/>
      <c r="D41" s="362"/>
      <c r="E41" s="170">
        <f t="shared" si="1"/>
        <v>0</v>
      </c>
      <c r="F41" s="125"/>
    </row>
    <row r="42" spans="1:6" ht="25.05" customHeight="1" x14ac:dyDescent="0.3">
      <c r="A42" s="360"/>
      <c r="B42" s="361"/>
      <c r="C42" s="361"/>
      <c r="D42" s="362"/>
      <c r="E42" s="170">
        <f t="shared" si="1"/>
        <v>0</v>
      </c>
      <c r="F42" s="125"/>
    </row>
    <row r="43" spans="1:6" ht="25.05" customHeight="1" x14ac:dyDescent="0.3">
      <c r="A43" s="360"/>
      <c r="B43" s="361"/>
      <c r="C43" s="361"/>
      <c r="D43" s="362"/>
      <c r="E43" s="170">
        <f t="shared" si="1"/>
        <v>0</v>
      </c>
      <c r="F43" s="125"/>
    </row>
    <row r="44" spans="1:6" ht="25.05" customHeight="1" x14ac:dyDescent="0.3">
      <c r="A44" s="360"/>
      <c r="B44" s="361"/>
      <c r="C44" s="361"/>
      <c r="D44" s="362"/>
      <c r="E44" s="170">
        <f t="shared" si="1"/>
        <v>0</v>
      </c>
      <c r="F44" s="125"/>
    </row>
    <row r="45" spans="1:6" ht="25.05" customHeight="1" x14ac:dyDescent="0.3">
      <c r="A45" s="360"/>
      <c r="B45" s="361"/>
      <c r="C45" s="361"/>
      <c r="D45" s="362"/>
      <c r="E45" s="170">
        <f t="shared" si="1"/>
        <v>0</v>
      </c>
      <c r="F45" s="125"/>
    </row>
    <row r="46" spans="1:6" ht="25.05" customHeight="1" x14ac:dyDescent="0.3">
      <c r="A46" s="360"/>
      <c r="B46" s="361"/>
      <c r="C46" s="361"/>
      <c r="D46" s="362"/>
      <c r="E46" s="170">
        <f t="shared" si="1"/>
        <v>0</v>
      </c>
      <c r="F46" s="125"/>
    </row>
    <row r="47" spans="1:6" ht="25.05" customHeight="1" x14ac:dyDescent="0.3">
      <c r="A47" s="360"/>
      <c r="B47" s="361"/>
      <c r="C47" s="361"/>
      <c r="D47" s="362"/>
      <c r="E47" s="170">
        <f t="shared" si="1"/>
        <v>0</v>
      </c>
      <c r="F47" s="125"/>
    </row>
    <row r="48" spans="1:6" ht="25.05" customHeight="1" x14ac:dyDescent="0.3">
      <c r="A48" s="360"/>
      <c r="B48" s="361"/>
      <c r="C48" s="361"/>
      <c r="D48" s="362"/>
      <c r="E48" s="170">
        <f t="shared" si="1"/>
        <v>0</v>
      </c>
      <c r="F48" s="125"/>
    </row>
    <row r="49" spans="1:6" ht="25.05" customHeight="1" x14ac:dyDescent="0.3">
      <c r="A49" s="360"/>
      <c r="B49" s="361"/>
      <c r="C49" s="361"/>
      <c r="D49" s="362"/>
      <c r="E49" s="170">
        <f t="shared" si="1"/>
        <v>0</v>
      </c>
      <c r="F49" s="125"/>
    </row>
    <row r="50" spans="1:6" ht="25.05" customHeight="1" x14ac:dyDescent="0.3">
      <c r="A50" s="360"/>
      <c r="B50" s="361"/>
      <c r="C50" s="361"/>
      <c r="D50" s="362"/>
      <c r="E50" s="170">
        <f t="shared" ref="E50:E63" si="2">SUM(A50*0.6)</f>
        <v>0</v>
      </c>
      <c r="F50" s="125"/>
    </row>
    <row r="51" spans="1:6" ht="25.05" customHeight="1" x14ac:dyDescent="0.3">
      <c r="A51" s="360"/>
      <c r="B51" s="361"/>
      <c r="C51" s="361"/>
      <c r="D51" s="362"/>
      <c r="E51" s="170">
        <f t="shared" si="2"/>
        <v>0</v>
      </c>
      <c r="F51" s="125"/>
    </row>
    <row r="52" spans="1:6" ht="25.05" customHeight="1" x14ac:dyDescent="0.3">
      <c r="A52" s="360"/>
      <c r="B52" s="361"/>
      <c r="C52" s="361"/>
      <c r="D52" s="362"/>
      <c r="E52" s="170">
        <f t="shared" si="2"/>
        <v>0</v>
      </c>
      <c r="F52" s="125"/>
    </row>
    <row r="53" spans="1:6" ht="25.05" customHeight="1" x14ac:dyDescent="0.3">
      <c r="A53" s="360"/>
      <c r="B53" s="361"/>
      <c r="C53" s="361"/>
      <c r="D53" s="362"/>
      <c r="E53" s="170">
        <f t="shared" si="2"/>
        <v>0</v>
      </c>
      <c r="F53" s="125"/>
    </row>
    <row r="54" spans="1:6" ht="25.05" customHeight="1" x14ac:dyDescent="0.3">
      <c r="A54" s="360"/>
      <c r="B54" s="361"/>
      <c r="C54" s="361"/>
      <c r="D54" s="362"/>
      <c r="E54" s="170">
        <f t="shared" si="2"/>
        <v>0</v>
      </c>
      <c r="F54" s="125"/>
    </row>
    <row r="55" spans="1:6" ht="25.05" customHeight="1" x14ac:dyDescent="0.3">
      <c r="A55" s="360"/>
      <c r="B55" s="361"/>
      <c r="C55" s="361"/>
      <c r="D55" s="362"/>
      <c r="E55" s="170">
        <f t="shared" si="2"/>
        <v>0</v>
      </c>
      <c r="F55" s="125"/>
    </row>
    <row r="56" spans="1:6" ht="25.05" customHeight="1" x14ac:dyDescent="0.3">
      <c r="A56" s="360"/>
      <c r="B56" s="361"/>
      <c r="C56" s="361"/>
      <c r="D56" s="362"/>
      <c r="E56" s="170">
        <f t="shared" si="2"/>
        <v>0</v>
      </c>
      <c r="F56" s="125"/>
    </row>
    <row r="57" spans="1:6" ht="25.05" customHeight="1" x14ac:dyDescent="0.3">
      <c r="A57" s="360"/>
      <c r="B57" s="361"/>
      <c r="C57" s="361"/>
      <c r="D57" s="362"/>
      <c r="E57" s="170">
        <f t="shared" si="2"/>
        <v>0</v>
      </c>
      <c r="F57" s="125"/>
    </row>
    <row r="58" spans="1:6" ht="25.05" customHeight="1" x14ac:dyDescent="0.3">
      <c r="A58" s="360"/>
      <c r="B58" s="361"/>
      <c r="C58" s="361"/>
      <c r="D58" s="362"/>
      <c r="E58" s="170">
        <f t="shared" si="2"/>
        <v>0</v>
      </c>
      <c r="F58" s="125"/>
    </row>
    <row r="59" spans="1:6" ht="25.05" customHeight="1" x14ac:dyDescent="0.3">
      <c r="A59" s="360"/>
      <c r="B59" s="361"/>
      <c r="C59" s="361"/>
      <c r="D59" s="362"/>
      <c r="E59" s="170">
        <f t="shared" si="2"/>
        <v>0</v>
      </c>
      <c r="F59" s="125"/>
    </row>
    <row r="60" spans="1:6" ht="25.05" customHeight="1" x14ac:dyDescent="0.3">
      <c r="A60" s="360"/>
      <c r="B60" s="361"/>
      <c r="C60" s="361"/>
      <c r="D60" s="362"/>
      <c r="E60" s="170">
        <f t="shared" si="2"/>
        <v>0</v>
      </c>
      <c r="F60" s="125"/>
    </row>
    <row r="61" spans="1:6" ht="25.05" customHeight="1" x14ac:dyDescent="0.3">
      <c r="A61" s="360"/>
      <c r="B61" s="361"/>
      <c r="C61" s="361"/>
      <c r="D61" s="362"/>
      <c r="E61" s="170">
        <f t="shared" si="2"/>
        <v>0</v>
      </c>
      <c r="F61" s="125"/>
    </row>
    <row r="62" spans="1:6" ht="25.05" customHeight="1" x14ac:dyDescent="0.3">
      <c r="A62" s="360"/>
      <c r="B62" s="361"/>
      <c r="C62" s="361"/>
      <c r="D62" s="362"/>
      <c r="E62" s="170">
        <f t="shared" si="2"/>
        <v>0</v>
      </c>
      <c r="F62" s="125"/>
    </row>
    <row r="63" spans="1:6" ht="25.05" customHeight="1" thickBot="1" x14ac:dyDescent="0.35">
      <c r="A63" s="375"/>
      <c r="B63" s="376"/>
      <c r="C63" s="376"/>
      <c r="D63" s="377"/>
      <c r="E63" s="171">
        <f t="shared" si="2"/>
        <v>0</v>
      </c>
      <c r="F63" s="126"/>
    </row>
    <row r="64" spans="1:6" ht="15" thickTop="1" x14ac:dyDescent="0.3">
      <c r="F64" s="30"/>
    </row>
    <row r="65" spans="1:6" x14ac:dyDescent="0.3">
      <c r="F65" s="30"/>
    </row>
    <row r="66" spans="1:6" ht="28.8" x14ac:dyDescent="0.3">
      <c r="A66" s="378" t="s">
        <v>163</v>
      </c>
      <c r="B66" s="378"/>
      <c r="C66" s="378"/>
      <c r="D66" s="378"/>
      <c r="E66" s="378"/>
      <c r="F66" s="378"/>
    </row>
    <row r="67" spans="1:6" ht="25.05" customHeight="1" x14ac:dyDescent="0.45">
      <c r="A67" s="357" t="s">
        <v>151</v>
      </c>
      <c r="B67" s="357"/>
      <c r="C67" s="357"/>
      <c r="D67" s="357"/>
      <c r="E67" s="357"/>
      <c r="F67" s="357"/>
    </row>
    <row r="68" spans="1:6" ht="25.05" customHeight="1" thickBot="1" x14ac:dyDescent="0.35">
      <c r="A68" s="128"/>
      <c r="F68" s="30"/>
    </row>
    <row r="69" spans="1:6" ht="25.05" customHeight="1" thickTop="1" x14ac:dyDescent="0.35">
      <c r="A69" s="372" t="s">
        <v>154</v>
      </c>
      <c r="B69" s="373"/>
      <c r="C69" s="373"/>
      <c r="D69" s="374"/>
      <c r="E69" s="363" t="s">
        <v>147</v>
      </c>
      <c r="F69" s="358" t="s">
        <v>153</v>
      </c>
    </row>
    <row r="70" spans="1:6" ht="25.05" customHeight="1" thickBot="1" x14ac:dyDescent="0.4">
      <c r="A70" s="367" t="s">
        <v>144</v>
      </c>
      <c r="B70" s="368"/>
      <c r="C70" s="368"/>
      <c r="D70" s="369"/>
      <c r="E70" s="364"/>
      <c r="F70" s="359"/>
    </row>
    <row r="71" spans="1:6" ht="25.05" customHeight="1" thickTop="1" x14ac:dyDescent="0.3">
      <c r="A71" s="370"/>
      <c r="B71" s="371"/>
      <c r="C71" s="371"/>
      <c r="D71" s="371"/>
      <c r="E71" s="169">
        <f>SUM(A71*0.923076923076923)</f>
        <v>0</v>
      </c>
      <c r="F71" s="127"/>
    </row>
    <row r="72" spans="1:6" ht="25.05" customHeight="1" x14ac:dyDescent="0.3">
      <c r="A72" s="353"/>
      <c r="B72" s="354"/>
      <c r="C72" s="354"/>
      <c r="D72" s="354"/>
      <c r="E72" s="169">
        <f t="shared" ref="E72:E95" si="3">SUM(A72*0.923076923076923)</f>
        <v>0</v>
      </c>
      <c r="F72" s="125"/>
    </row>
    <row r="73" spans="1:6" ht="25.05" customHeight="1" x14ac:dyDescent="0.3">
      <c r="A73" s="353"/>
      <c r="B73" s="354"/>
      <c r="C73" s="354"/>
      <c r="D73" s="354"/>
      <c r="E73" s="169">
        <f t="shared" si="3"/>
        <v>0</v>
      </c>
      <c r="F73" s="125"/>
    </row>
    <row r="74" spans="1:6" ht="25.05" customHeight="1" x14ac:dyDescent="0.3">
      <c r="A74" s="353"/>
      <c r="B74" s="354"/>
      <c r="C74" s="354"/>
      <c r="D74" s="354"/>
      <c r="E74" s="169">
        <f t="shared" si="3"/>
        <v>0</v>
      </c>
      <c r="F74" s="125"/>
    </row>
    <row r="75" spans="1:6" ht="25.05" customHeight="1" x14ac:dyDescent="0.3">
      <c r="A75" s="353"/>
      <c r="B75" s="354"/>
      <c r="C75" s="354"/>
      <c r="D75" s="354"/>
      <c r="E75" s="169">
        <f t="shared" si="3"/>
        <v>0</v>
      </c>
      <c r="F75" s="125"/>
    </row>
    <row r="76" spans="1:6" ht="25.05" customHeight="1" x14ac:dyDescent="0.3">
      <c r="A76" s="353"/>
      <c r="B76" s="354"/>
      <c r="C76" s="354"/>
      <c r="D76" s="354"/>
      <c r="E76" s="169">
        <f t="shared" si="3"/>
        <v>0</v>
      </c>
      <c r="F76" s="125"/>
    </row>
    <row r="77" spans="1:6" ht="25.05" customHeight="1" x14ac:dyDescent="0.3">
      <c r="A77" s="353"/>
      <c r="B77" s="354"/>
      <c r="C77" s="354"/>
      <c r="D77" s="354"/>
      <c r="E77" s="169">
        <f t="shared" si="3"/>
        <v>0</v>
      </c>
      <c r="F77" s="125"/>
    </row>
    <row r="78" spans="1:6" ht="25.05" customHeight="1" x14ac:dyDescent="0.3">
      <c r="A78" s="353"/>
      <c r="B78" s="354"/>
      <c r="C78" s="354"/>
      <c r="D78" s="354"/>
      <c r="E78" s="169">
        <f t="shared" si="3"/>
        <v>0</v>
      </c>
      <c r="F78" s="125"/>
    </row>
    <row r="79" spans="1:6" ht="25.05" customHeight="1" x14ac:dyDescent="0.3">
      <c r="A79" s="353"/>
      <c r="B79" s="354"/>
      <c r="C79" s="354"/>
      <c r="D79" s="354"/>
      <c r="E79" s="169">
        <f t="shared" si="3"/>
        <v>0</v>
      </c>
      <c r="F79" s="125"/>
    </row>
    <row r="80" spans="1:6" ht="25.05" customHeight="1" x14ac:dyDescent="0.3">
      <c r="A80" s="353"/>
      <c r="B80" s="354"/>
      <c r="C80" s="354"/>
      <c r="D80" s="354"/>
      <c r="E80" s="169">
        <f t="shared" si="3"/>
        <v>0</v>
      </c>
      <c r="F80" s="125"/>
    </row>
    <row r="81" spans="1:6" ht="25.05" customHeight="1" x14ac:dyDescent="0.3">
      <c r="A81" s="353"/>
      <c r="B81" s="354"/>
      <c r="C81" s="354"/>
      <c r="D81" s="354"/>
      <c r="E81" s="169">
        <f t="shared" si="3"/>
        <v>0</v>
      </c>
      <c r="F81" s="125"/>
    </row>
    <row r="82" spans="1:6" ht="25.05" customHeight="1" x14ac:dyDescent="0.3">
      <c r="A82" s="353"/>
      <c r="B82" s="354"/>
      <c r="C82" s="354"/>
      <c r="D82" s="354"/>
      <c r="E82" s="169">
        <f t="shared" si="3"/>
        <v>0</v>
      </c>
      <c r="F82" s="125"/>
    </row>
    <row r="83" spans="1:6" ht="25.05" customHeight="1" x14ac:dyDescent="0.3">
      <c r="A83" s="353"/>
      <c r="B83" s="354"/>
      <c r="C83" s="354"/>
      <c r="D83" s="354"/>
      <c r="E83" s="169">
        <f t="shared" si="3"/>
        <v>0</v>
      </c>
      <c r="F83" s="125"/>
    </row>
    <row r="84" spans="1:6" ht="25.05" customHeight="1" x14ac:dyDescent="0.3">
      <c r="A84" s="353"/>
      <c r="B84" s="354"/>
      <c r="C84" s="354"/>
      <c r="D84" s="354"/>
      <c r="E84" s="169">
        <f t="shared" si="3"/>
        <v>0</v>
      </c>
      <c r="F84" s="125"/>
    </row>
    <row r="85" spans="1:6" ht="25.05" customHeight="1" x14ac:dyDescent="0.3">
      <c r="A85" s="353"/>
      <c r="B85" s="354"/>
      <c r="C85" s="354"/>
      <c r="D85" s="354"/>
      <c r="E85" s="169">
        <f t="shared" si="3"/>
        <v>0</v>
      </c>
      <c r="F85" s="125"/>
    </row>
    <row r="86" spans="1:6" ht="25.05" customHeight="1" x14ac:dyDescent="0.3">
      <c r="A86" s="353"/>
      <c r="B86" s="354"/>
      <c r="C86" s="354"/>
      <c r="D86" s="354"/>
      <c r="E86" s="169">
        <f t="shared" si="3"/>
        <v>0</v>
      </c>
      <c r="F86" s="125"/>
    </row>
    <row r="87" spans="1:6" ht="25.05" customHeight="1" x14ac:dyDescent="0.3">
      <c r="A87" s="353"/>
      <c r="B87" s="354"/>
      <c r="C87" s="354"/>
      <c r="D87" s="354"/>
      <c r="E87" s="169">
        <f t="shared" si="3"/>
        <v>0</v>
      </c>
      <c r="F87" s="125"/>
    </row>
    <row r="88" spans="1:6" ht="25.05" customHeight="1" x14ac:dyDescent="0.3">
      <c r="A88" s="353"/>
      <c r="B88" s="354"/>
      <c r="C88" s="354"/>
      <c r="D88" s="354"/>
      <c r="E88" s="169">
        <f t="shared" si="3"/>
        <v>0</v>
      </c>
      <c r="F88" s="125"/>
    </row>
    <row r="89" spans="1:6" ht="25.05" customHeight="1" x14ac:dyDescent="0.3">
      <c r="A89" s="353"/>
      <c r="B89" s="354"/>
      <c r="C89" s="354"/>
      <c r="D89" s="354"/>
      <c r="E89" s="169">
        <f t="shared" si="3"/>
        <v>0</v>
      </c>
      <c r="F89" s="125"/>
    </row>
    <row r="90" spans="1:6" ht="25.05" customHeight="1" x14ac:dyDescent="0.3">
      <c r="A90" s="353"/>
      <c r="B90" s="354"/>
      <c r="C90" s="354"/>
      <c r="D90" s="354"/>
      <c r="E90" s="169">
        <f t="shared" si="3"/>
        <v>0</v>
      </c>
      <c r="F90" s="125"/>
    </row>
    <row r="91" spans="1:6" ht="25.05" customHeight="1" x14ac:dyDescent="0.3">
      <c r="A91" s="353"/>
      <c r="B91" s="354"/>
      <c r="C91" s="354"/>
      <c r="D91" s="354"/>
      <c r="E91" s="169">
        <f t="shared" si="3"/>
        <v>0</v>
      </c>
      <c r="F91" s="125"/>
    </row>
    <row r="92" spans="1:6" ht="25.05" customHeight="1" x14ac:dyDescent="0.3">
      <c r="A92" s="353"/>
      <c r="B92" s="354"/>
      <c r="C92" s="354"/>
      <c r="D92" s="354"/>
      <c r="E92" s="169">
        <f t="shared" si="3"/>
        <v>0</v>
      </c>
      <c r="F92" s="125"/>
    </row>
    <row r="93" spans="1:6" ht="25.05" customHeight="1" x14ac:dyDescent="0.3">
      <c r="A93" s="353"/>
      <c r="B93" s="354"/>
      <c r="C93" s="354"/>
      <c r="D93" s="354"/>
      <c r="E93" s="169">
        <f t="shared" si="3"/>
        <v>0</v>
      </c>
      <c r="F93" s="125"/>
    </row>
    <row r="94" spans="1:6" ht="25.05" customHeight="1" x14ac:dyDescent="0.3">
      <c r="A94" s="353"/>
      <c r="B94" s="354"/>
      <c r="C94" s="354"/>
      <c r="D94" s="354"/>
      <c r="E94" s="169">
        <f t="shared" si="3"/>
        <v>0</v>
      </c>
      <c r="F94" s="125"/>
    </row>
    <row r="95" spans="1:6" ht="25.05" customHeight="1" thickBot="1" x14ac:dyDescent="0.35">
      <c r="A95" s="355"/>
      <c r="B95" s="356"/>
      <c r="C95" s="356"/>
      <c r="D95" s="356"/>
      <c r="E95" s="169">
        <f t="shared" si="3"/>
        <v>0</v>
      </c>
      <c r="F95" s="126"/>
    </row>
    <row r="96" spans="1:6" ht="15" thickTop="1" x14ac:dyDescent="0.3"/>
  </sheetData>
  <sheetProtection algorithmName="SHA-512" hashValue="0QALHstOsCLorJsacRiCQ7DRLTcrKF3nCFTOFPeHrO0Vsi/aB5gQNxXl6CYcWDLdfNtIQ5i5eFA6J9KFrv2FCA==" saltValue="4RlKv8mt1H2YHOu8rw237Q==" spinCount="100000" sheet="1" objects="1" scenarios="1" selectLockedCells="1"/>
  <mergeCells count="93">
    <mergeCell ref="A2:F2"/>
    <mergeCell ref="A34:F34"/>
    <mergeCell ref="A66:F66"/>
    <mergeCell ref="A10:D10"/>
    <mergeCell ref="A44:D44"/>
    <mergeCell ref="A45:D45"/>
    <mergeCell ref="A46:D46"/>
    <mergeCell ref="A17:D17"/>
    <mergeCell ref="A18:D18"/>
    <mergeCell ref="A37:D37"/>
    <mergeCell ref="A38:D38"/>
    <mergeCell ref="A39:D39"/>
    <mergeCell ref="A40:D40"/>
    <mergeCell ref="A23:D23"/>
    <mergeCell ref="A24:D24"/>
    <mergeCell ref="A25:D25"/>
    <mergeCell ref="A26:D26"/>
    <mergeCell ref="A27:D27"/>
    <mergeCell ref="A28:D28"/>
    <mergeCell ref="A5:D5"/>
    <mergeCell ref="A6:D6"/>
    <mergeCell ref="A7:D7"/>
    <mergeCell ref="A8:D8"/>
    <mergeCell ref="A9:D9"/>
    <mergeCell ref="A59:D59"/>
    <mergeCell ref="A60:D60"/>
    <mergeCell ref="A61:D61"/>
    <mergeCell ref="A62:D62"/>
    <mergeCell ref="A63:D63"/>
    <mergeCell ref="A54:D54"/>
    <mergeCell ref="A55:D55"/>
    <mergeCell ref="A56:D56"/>
    <mergeCell ref="A57:D57"/>
    <mergeCell ref="A58:D58"/>
    <mergeCell ref="E69:E70"/>
    <mergeCell ref="A70:D70"/>
    <mergeCell ref="A71:D71"/>
    <mergeCell ref="A72:D72"/>
    <mergeCell ref="A80:D80"/>
    <mergeCell ref="A73:D73"/>
    <mergeCell ref="A69:D69"/>
    <mergeCell ref="A82:D82"/>
    <mergeCell ref="A74:D74"/>
    <mergeCell ref="A75:D75"/>
    <mergeCell ref="A76:D76"/>
    <mergeCell ref="A77:D77"/>
    <mergeCell ref="A78:D78"/>
    <mergeCell ref="A79:D79"/>
    <mergeCell ref="A29:D29"/>
    <mergeCell ref="A30:D30"/>
    <mergeCell ref="A31:D31"/>
    <mergeCell ref="A3:F3"/>
    <mergeCell ref="F5:F6"/>
    <mergeCell ref="A19:D19"/>
    <mergeCell ref="A20:D20"/>
    <mergeCell ref="A21:D21"/>
    <mergeCell ref="A22:D22"/>
    <mergeCell ref="E5:E6"/>
    <mergeCell ref="A11:D11"/>
    <mergeCell ref="A12:D12"/>
    <mergeCell ref="A13:D13"/>
    <mergeCell ref="A14:D14"/>
    <mergeCell ref="A15:D15"/>
    <mergeCell ref="A16:D16"/>
    <mergeCell ref="F37:F38"/>
    <mergeCell ref="A35:F35"/>
    <mergeCell ref="A51:D51"/>
    <mergeCell ref="A52:D52"/>
    <mergeCell ref="A53:D53"/>
    <mergeCell ref="A47:D47"/>
    <mergeCell ref="A48:D48"/>
    <mergeCell ref="A49:D49"/>
    <mergeCell ref="A50:D50"/>
    <mergeCell ref="E37:E38"/>
    <mergeCell ref="A41:D41"/>
    <mergeCell ref="A42:D42"/>
    <mergeCell ref="A43:D43"/>
    <mergeCell ref="A92:D92"/>
    <mergeCell ref="A93:D93"/>
    <mergeCell ref="A94:D94"/>
    <mergeCell ref="A95:D95"/>
    <mergeCell ref="A67:F67"/>
    <mergeCell ref="A87:D87"/>
    <mergeCell ref="A88:D88"/>
    <mergeCell ref="A89:D89"/>
    <mergeCell ref="A90:D90"/>
    <mergeCell ref="A91:D91"/>
    <mergeCell ref="F69:F70"/>
    <mergeCell ref="A83:D83"/>
    <mergeCell ref="A84:D84"/>
    <mergeCell ref="A85:D85"/>
    <mergeCell ref="A86:D86"/>
    <mergeCell ref="A81:D81"/>
  </mergeCells>
  <dataValidations count="1">
    <dataValidation allowBlank="1" showInputMessage="1" showErrorMessage="1" prompt="Caution: Cells are not protected." sqref="E39:E63 E7:E31 E71:E95" xr:uid="{00000000-0002-0000-0600-000000000000}"/>
  </dataValidations>
  <printOptions horizontalCentered="1"/>
  <pageMargins left="0.7" right="0.7" top="0.75" bottom="0.75" header="0.3" footer="0.3"/>
  <pageSetup scale="60" orientation="portrait" r:id="rId1"/>
  <rowBreaks count="2" manualBreakCount="2">
    <brk id="33" max="16383" man="1"/>
    <brk id="6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I15:I17"/>
  <sheetViews>
    <sheetView workbookViewId="0">
      <selection activeCell="I17" sqref="I17"/>
    </sheetView>
  </sheetViews>
  <sheetFormatPr defaultRowHeight="14.4" x14ac:dyDescent="0.3"/>
  <sheetData>
    <row r="15" spans="9:9" x14ac:dyDescent="0.3">
      <c r="I15">
        <v>65</v>
      </c>
    </row>
    <row r="16" spans="9:9" x14ac:dyDescent="0.3">
      <c r="I16">
        <v>60</v>
      </c>
    </row>
    <row r="17" spans="9:9" x14ac:dyDescent="0.3">
      <c r="I17">
        <f>SUM(I16/I15)</f>
        <v>0.92307692307692313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I13" sqref="I13:I14"/>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83E0F9F904F448B84A486517CE51F" ma:contentTypeVersion="2" ma:contentTypeDescription="Create a new document." ma:contentTypeScope="" ma:versionID="ee3cefdaa86c72b8dbc4a315259c648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98302F6-C67D-442D-95D3-46D62DDBF2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4C3E8E-74C8-4F9D-895B-4C54AE0E9B25}">
  <ds:schemaRefs>
    <ds:schemaRef ds:uri="http://schemas.microsoft.com/sharepoint/v3/contenttype/forms"/>
  </ds:schemaRefs>
</ds:datastoreItem>
</file>

<file path=customXml/itemProps3.xml><?xml version="1.0" encoding="utf-8"?>
<ds:datastoreItem xmlns:ds="http://schemas.openxmlformats.org/officeDocument/2006/customXml" ds:itemID="{01610269-EA9C-4197-8EB8-4A0F41C9C8E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Provisions, Required</vt:lpstr>
      <vt:lpstr>Attachment Page 2A</vt:lpstr>
      <vt:lpstr>Calculation Sheet, Required </vt:lpstr>
      <vt:lpstr>Roof Diagram - Required</vt:lpstr>
      <vt:lpstr>Application Tool_Required</vt:lpstr>
      <vt:lpstr>Roof Diagram - Required (2)</vt:lpstr>
      <vt:lpstr>Calculation Tool </vt:lpstr>
      <vt:lpstr>Sheet3</vt:lpstr>
      <vt:lpstr>Sheet1</vt:lpstr>
      <vt:lpstr>'Calculation Sheet, Required '!Print_Area</vt:lpstr>
      <vt:lpstr>'Roof Diagram - Required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Ag_Employee</dc:creator>
  <cp:lastModifiedBy>Shawn D. Burgess</cp:lastModifiedBy>
  <cp:lastPrinted>2021-06-21T17:58:13Z</cp:lastPrinted>
  <dcterms:created xsi:type="dcterms:W3CDTF">2014-10-28T19:03:36Z</dcterms:created>
  <dcterms:modified xsi:type="dcterms:W3CDTF">2024-04-17T18:20:27Z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0x010100DF983E0F9F904F448B84A486517CE51F</vt:lpwstr>
  </property>
  <property fmtid="{D5CDD505-2E9C-101B-9397-08002B2CF9AE}" pid="3" name="Order">
    <vt:r8>57600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