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CS\2024 MACS Manual Updates\MACS Manual Word Docs\Section III\Revised and Ready to Post\"/>
    </mc:Choice>
  </mc:AlternateContent>
  <xr:revisionPtr revIDLastSave="0" documentId="8_{81878BFD-87A1-4D8D-B23A-8BA56E8590E5}" xr6:coauthVersionLast="47" xr6:coauthVersionMax="47" xr10:uidLastSave="{00000000-0000-0000-0000-000000000000}"/>
  <bookViews>
    <workbookView xWindow="-120" yWindow="-120" windowWidth="29040" windowHeight="15840" xr2:uid="{7A10A362-BAF9-4544-93FB-1E0ABD8401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C21" i="1" s="1"/>
  <c r="D21" i="1" s="1"/>
  <c r="E21" i="1" s="1"/>
  <c r="B20" i="1"/>
  <c r="C20" i="1"/>
  <c r="D20" i="1" s="1"/>
  <c r="E20" i="1" s="1"/>
  <c r="B21" i="1"/>
  <c r="B22" i="1"/>
  <c r="C22" i="1" l="1"/>
  <c r="D22" i="1" s="1"/>
  <c r="E22" i="1" s="1"/>
</calcChain>
</file>

<file path=xl/sharedStrings.xml><?xml version="1.0" encoding="utf-8"?>
<sst xmlns="http://schemas.openxmlformats.org/spreadsheetml/2006/main" count="21" uniqueCount="21">
  <si>
    <t>Satellite Poultry Waste Storage Sizing Calculation Worksheet</t>
  </si>
  <si>
    <t>Name:</t>
  </si>
  <si>
    <t>John Smith</t>
  </si>
  <si>
    <t>Tract:</t>
  </si>
  <si>
    <t>2435/7689</t>
  </si>
  <si>
    <t>Total Eligible Acres</t>
  </si>
  <si>
    <t xml:space="preserve"> </t>
  </si>
  <si>
    <t>Corn Application Rate</t>
  </si>
  <si>
    <t>Total Tons Needed for Farm</t>
  </si>
  <si>
    <t>Total Volume (Cubic feet)</t>
  </si>
  <si>
    <t>Flat Rate ($/SqFt)</t>
  </si>
  <si>
    <t>State Cost-Share Rate</t>
  </si>
  <si>
    <t>Design</t>
  </si>
  <si>
    <t>Calculated Length</t>
  </si>
  <si>
    <t>Design Length</t>
  </si>
  <si>
    <t>SqFt</t>
  </si>
  <si>
    <t>Max Cost-Share</t>
  </si>
  <si>
    <t>30' Truss</t>
  </si>
  <si>
    <t>40' Truss</t>
  </si>
  <si>
    <t>50' Truss</t>
  </si>
  <si>
    <t>(2/2024)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</si>
</sst>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4" xfId="0" applyBorder="1"/>
    <xf numFmtId="164" fontId="0" fillId="0" borderId="0" xfId="1" applyNumberFormat="1" applyFont="1" applyProtection="1"/>
    <xf numFmtId="8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center"/>
    </xf>
    <xf numFmtId="3" fontId="0" fillId="0" borderId="4" xfId="1" applyNumberFormat="1" applyFont="1" applyBorder="1" applyAlignment="1" applyProtection="1">
      <alignment horizontal="center"/>
    </xf>
    <xf numFmtId="44" fontId="0" fillId="0" borderId="4" xfId="2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A32C-21A9-4EC7-812D-AE8A8BD35CEE}">
  <dimension ref="A1:E22"/>
  <sheetViews>
    <sheetView tabSelected="1" workbookViewId="0">
      <selection activeCell="A2" sqref="A2:E2"/>
    </sheetView>
  </sheetViews>
  <sheetFormatPr defaultRowHeight="15" x14ac:dyDescent="0.25"/>
  <cols>
    <col min="1" max="1" width="12.7109375" customWidth="1"/>
    <col min="2" max="2" width="18.28515625" customWidth="1"/>
    <col min="3" max="3" width="13.5703125" bestFit="1" customWidth="1"/>
    <col min="4" max="4" width="11.7109375" customWidth="1"/>
    <col min="5" max="5" width="14.85546875" bestFit="1" customWidth="1"/>
  </cols>
  <sheetData>
    <row r="1" spans="1:5" ht="18.75" x14ac:dyDescent="0.3">
      <c r="A1" s="11" t="s">
        <v>0</v>
      </c>
      <c r="B1" s="11"/>
      <c r="C1" s="11"/>
      <c r="D1" s="11"/>
      <c r="E1" s="11"/>
    </row>
    <row r="2" spans="1:5" x14ac:dyDescent="0.25">
      <c r="A2" s="12" t="s">
        <v>20</v>
      </c>
      <c r="B2" s="12"/>
      <c r="C2" s="12"/>
      <c r="D2" s="12"/>
      <c r="E2" s="12"/>
    </row>
    <row r="3" spans="1:5" x14ac:dyDescent="0.25">
      <c r="A3" s="1"/>
      <c r="B3" s="1"/>
      <c r="C3" s="1"/>
      <c r="D3" s="1"/>
      <c r="E3" s="1"/>
    </row>
    <row r="4" spans="1:5" x14ac:dyDescent="0.25">
      <c r="A4" s="2" t="s">
        <v>1</v>
      </c>
      <c r="B4" s="13" t="s">
        <v>2</v>
      </c>
      <c r="C4" s="14"/>
      <c r="D4" s="15"/>
      <c r="E4" s="1"/>
    </row>
    <row r="5" spans="1:5" x14ac:dyDescent="0.25">
      <c r="A5" s="2" t="s">
        <v>3</v>
      </c>
      <c r="B5" s="13" t="s">
        <v>4</v>
      </c>
      <c r="C5" s="14"/>
      <c r="D5" s="15"/>
      <c r="E5" s="1"/>
    </row>
    <row r="7" spans="1:5" x14ac:dyDescent="0.25">
      <c r="A7" t="s">
        <v>5</v>
      </c>
      <c r="D7" s="3">
        <v>250</v>
      </c>
    </row>
    <row r="8" spans="1:5" x14ac:dyDescent="0.25">
      <c r="D8" t="s">
        <v>6</v>
      </c>
    </row>
    <row r="9" spans="1:5" x14ac:dyDescent="0.25">
      <c r="A9" t="s">
        <v>7</v>
      </c>
      <c r="D9" s="4">
        <v>3</v>
      </c>
    </row>
    <row r="11" spans="1:5" x14ac:dyDescent="0.25">
      <c r="A11" t="s">
        <v>8</v>
      </c>
      <c r="D11">
        <f>(D9*D7/2)</f>
        <v>375</v>
      </c>
    </row>
    <row r="13" spans="1:5" x14ac:dyDescent="0.25">
      <c r="A13" t="s">
        <v>9</v>
      </c>
      <c r="D13" s="5">
        <f>D11/0.0165</f>
        <v>22727.272727272728</v>
      </c>
    </row>
    <row r="15" spans="1:5" x14ac:dyDescent="0.25">
      <c r="A15" t="s">
        <v>10</v>
      </c>
      <c r="D15" s="6">
        <v>9</v>
      </c>
    </row>
    <row r="16" spans="1:5" x14ac:dyDescent="0.25">
      <c r="A16" t="s">
        <v>11</v>
      </c>
      <c r="D16" s="7">
        <v>0.875</v>
      </c>
    </row>
    <row r="17" spans="1:5" x14ac:dyDescent="0.25">
      <c r="D17" s="6"/>
    </row>
    <row r="19" spans="1:5" x14ac:dyDescent="0.25">
      <c r="A19" s="8" t="s">
        <v>12</v>
      </c>
      <c r="B19" s="8" t="s">
        <v>13</v>
      </c>
      <c r="C19" s="8" t="s">
        <v>14</v>
      </c>
      <c r="D19" s="8" t="s">
        <v>15</v>
      </c>
      <c r="E19" s="8" t="s">
        <v>16</v>
      </c>
    </row>
    <row r="20" spans="1:5" x14ac:dyDescent="0.25">
      <c r="A20" s="8" t="s">
        <v>17</v>
      </c>
      <c r="B20" s="8">
        <f>ROUND($D$13/150,0)</f>
        <v>152</v>
      </c>
      <c r="C20" s="8">
        <f>MROUND($D$13/150,4)</f>
        <v>152</v>
      </c>
      <c r="D20" s="9">
        <f>C20*30</f>
        <v>4560</v>
      </c>
      <c r="E20" s="10">
        <f>IF((D20*$D$15*$D$16)&gt;50000,50000,(D20*$D$15*$D$16))</f>
        <v>35910</v>
      </c>
    </row>
    <row r="21" spans="1:5" x14ac:dyDescent="0.25">
      <c r="A21" s="8" t="s">
        <v>18</v>
      </c>
      <c r="B21" s="8">
        <f>ROUND($D$13/200,0)</f>
        <v>114</v>
      </c>
      <c r="C21" s="8">
        <f>MROUND($D$13/200,4)</f>
        <v>112</v>
      </c>
      <c r="D21" s="9">
        <f>C21*40</f>
        <v>4480</v>
      </c>
      <c r="E21" s="10">
        <f>IF((D21*$D$15*$D$16)&gt;50000,50000,(D21*$D$15*$D$16))</f>
        <v>35280</v>
      </c>
    </row>
    <row r="22" spans="1:5" x14ac:dyDescent="0.25">
      <c r="A22" s="8" t="s">
        <v>19</v>
      </c>
      <c r="B22" s="8">
        <f>ROUND($D$13/292.5,0)</f>
        <v>78</v>
      </c>
      <c r="C22" s="8">
        <f>MROUND($D$13/292.5,4)</f>
        <v>76</v>
      </c>
      <c r="D22" s="9">
        <f>C22*50</f>
        <v>3800</v>
      </c>
      <c r="E22" s="10">
        <f>IF((D22*$D$15*$D$16)&gt;50000,50000,(D22*$D$15*$D$16))</f>
        <v>29925</v>
      </c>
    </row>
  </sheetData>
  <mergeCells count="4">
    <mergeCell ref="A1:E1"/>
    <mergeCell ref="A2:E2"/>
    <mergeCell ref="B4:D4"/>
    <mergeCell ref="B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83E0F9F904F448B84A486517CE51F" ma:contentTypeVersion="2" ma:contentTypeDescription="Create a new document." ma:contentTypeScope="" ma:versionID="ee3cefdaa86c72b8dbc4a315259c64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7A6CC8-F240-4148-A3D0-34A7C02EB6CD}"/>
</file>

<file path=customXml/itemProps2.xml><?xml version="1.0" encoding="utf-8"?>
<ds:datastoreItem xmlns:ds="http://schemas.openxmlformats.org/officeDocument/2006/customXml" ds:itemID="{BA0DA624-F5BD-45D8-8A58-99C9CC3DAE84}"/>
</file>

<file path=customXml/itemProps3.xml><?xml version="1.0" encoding="utf-8"?>
<ds:datastoreItem xmlns:ds="http://schemas.openxmlformats.org/officeDocument/2006/customXml" ds:itemID="{0304AE89-959F-413D-A939-EE1175250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D. Burgess</dc:creator>
  <cp:lastModifiedBy>Shawn D. Burgess</cp:lastModifiedBy>
  <dcterms:created xsi:type="dcterms:W3CDTF">2024-01-26T14:01:02Z</dcterms:created>
  <dcterms:modified xsi:type="dcterms:W3CDTF">2024-02-15T18:53:40Z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0x010100DF983E0F9F904F448B84A486517CE51F</vt:lpwstr>
  </property>
</Properties>
</file>