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flaglerg\Desktop\"/>
    </mc:Choice>
  </mc:AlternateContent>
  <xr:revisionPtr revIDLastSave="0" documentId="8_{602F3492-B7F8-487E-844D-7AAEA2C4ADAA}" xr6:coauthVersionLast="47" xr6:coauthVersionMax="47" xr10:uidLastSave="{00000000-0000-0000-0000-000000000000}"/>
  <bookViews>
    <workbookView xWindow="-108" yWindow="-108" windowWidth="23256" windowHeight="14016" xr2:uid="{00000000-000D-0000-FFFF-FFFF00000000}"/>
  </bookViews>
  <sheets>
    <sheet name="Seed Mix Calculator" sheetId="1" r:id="rId1"/>
    <sheet name="Lists" sheetId="2" state="hidden" r:id="rId2"/>
  </sheets>
  <definedNames>
    <definedName name="SeedMix" localSheetId="0">'Seed Mix Calculator'!$D$2,'Seed Mix Calculator'!$C$7,'Seed Mix Calculator'!$C$8,'Seed Mix Calculator'!$C$9,'Seed Mix Calculator'!$D$7,'Seed Mix Calculator'!$D$8,'Seed Mix Calculator'!$D$9,'Seed Mix Calculator'!$C$15,'Seed Mix Calculator'!$C$16,'Seed Mix Calculator'!$C$17,'Seed Mix Calculator'!$D$15,'Seed Mix Calculator'!$D$16,'Seed Mix Calculator'!$D$17,'Seed Mix Calculator'!$C$23,'Seed Mix Calculator'!$C$24,'Seed Mix Calculator'!$D$23,'Seed Mix Calculator'!$D$24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7" i="1" l="1"/>
  <c r="E17" i="1" s="1"/>
  <c r="I24" i="1"/>
  <c r="H24" i="1"/>
  <c r="E24" i="1" s="1"/>
  <c r="F24" i="1" s="1"/>
  <c r="I23" i="1"/>
  <c r="H23" i="1"/>
  <c r="I16" i="1"/>
  <c r="I17" i="1"/>
  <c r="I15" i="1"/>
  <c r="I7" i="1"/>
  <c r="H16" i="1"/>
  <c r="E16" i="1" s="1"/>
  <c r="H15" i="1"/>
  <c r="E15" i="1" s="1"/>
  <c r="H7" i="1"/>
  <c r="E7" i="1" s="1"/>
  <c r="I8" i="1"/>
  <c r="I9" i="1"/>
  <c r="H8" i="1"/>
  <c r="H9" i="1"/>
  <c r="E23" i="1" l="1"/>
  <c r="F23" i="1" s="1"/>
  <c r="E9" i="1"/>
  <c r="F9" i="1" s="1"/>
  <c r="F17" i="1"/>
  <c r="F16" i="1"/>
  <c r="E8" i="1"/>
  <c r="F8" i="1" s="1"/>
  <c r="F15" i="1"/>
  <c r="F7" i="1"/>
  <c r="F10" i="1" l="1"/>
  <c r="F18" i="1"/>
  <c r="F25" i="1"/>
  <c r="F27" i="1" l="1"/>
  <c r="C29" i="1" s="1"/>
</calcChain>
</file>

<file path=xl/sharedStrings.xml><?xml version="1.0" encoding="utf-8"?>
<sst xmlns="http://schemas.openxmlformats.org/spreadsheetml/2006/main" count="88" uniqueCount="48">
  <si>
    <t>Type</t>
  </si>
  <si>
    <t>Cereal Rye</t>
  </si>
  <si>
    <t>Oats</t>
  </si>
  <si>
    <t>Barley</t>
  </si>
  <si>
    <t>Triticale</t>
  </si>
  <si>
    <t>Wheat/Spelts</t>
  </si>
  <si>
    <t>Annual Ryegrass</t>
  </si>
  <si>
    <t>Cover Crop</t>
  </si>
  <si>
    <t>Canola/Rape</t>
  </si>
  <si>
    <t>Forage Radish</t>
  </si>
  <si>
    <t>Clover</t>
  </si>
  <si>
    <t>Hairy Vetch</t>
  </si>
  <si>
    <t>Winter Peas</t>
  </si>
  <si>
    <t>Brassica</t>
  </si>
  <si>
    <t>Grass (cereal grain)</t>
  </si>
  <si>
    <t>Legume</t>
  </si>
  <si>
    <t>Incorporated</t>
  </si>
  <si>
    <t>Species 1</t>
  </si>
  <si>
    <t>Species 2</t>
  </si>
  <si>
    <t>Species 3</t>
  </si>
  <si>
    <t>Planting Method</t>
  </si>
  <si>
    <t>Aerial</t>
  </si>
  <si>
    <t>Species</t>
  </si>
  <si>
    <t>Percentage</t>
  </si>
  <si>
    <t>Other</t>
  </si>
  <si>
    <t>Legume Requirement -- Must make up at least 25% of the mix</t>
  </si>
  <si>
    <t>Seeding Rate (lbs/acre)</t>
  </si>
  <si>
    <t>Single Species Rate</t>
  </si>
  <si>
    <t>Single Species Seeding Rate (lbs/ac)
by Planting Method</t>
  </si>
  <si>
    <t>RESULT:</t>
  </si>
  <si>
    <t xml:space="preserve">Total must add up to at least 100%: </t>
  </si>
  <si>
    <t>Actual Rate</t>
  </si>
  <si>
    <t>Actual  Rate</t>
  </si>
  <si>
    <t>Approved Cover Crop Species and Single Species Seeding Rates</t>
  </si>
  <si>
    <t xml:space="preserve">Choose Planting Method:   </t>
  </si>
  <si>
    <r>
      <t xml:space="preserve">Must be </t>
    </r>
    <r>
      <rPr>
        <sz val="11"/>
        <color theme="1"/>
        <rFont val="Calibri"/>
        <family val="2"/>
      </rPr>
      <t xml:space="preserve">≥ 50% :  </t>
    </r>
  </si>
  <si>
    <t xml:space="preserve">Must be ≥ 25% :  </t>
  </si>
  <si>
    <r>
      <rPr>
        <vertAlign val="superscript"/>
        <sz val="10"/>
        <color theme="1"/>
        <rFont val="Calibri"/>
        <family val="2"/>
        <scheme val="minor"/>
      </rPr>
      <t>2</t>
    </r>
    <r>
      <rPr>
        <sz val="10"/>
        <color theme="1"/>
        <rFont val="Calibri"/>
        <family val="2"/>
        <scheme val="minor"/>
      </rPr>
      <t>BCSC = Broadcast/stalk chop: Broadcast seed followed by stalk chopping (corn or sorghum)</t>
    </r>
  </si>
  <si>
    <r>
      <t>Aerial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>/BCSC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/BCCP</t>
    </r>
    <r>
      <rPr>
        <b/>
        <vertAlign val="superscript"/>
        <sz val="11"/>
        <color theme="1"/>
        <rFont val="Calibri"/>
        <family val="2"/>
        <scheme val="minor"/>
      </rPr>
      <t>3</t>
    </r>
  </si>
  <si>
    <r>
      <t>Incorporated</t>
    </r>
    <r>
      <rPr>
        <b/>
        <vertAlign val="superscript"/>
        <sz val="11"/>
        <color theme="1"/>
        <rFont val="Calibri"/>
        <family val="2"/>
        <scheme val="minor"/>
      </rPr>
      <t>4</t>
    </r>
  </si>
  <si>
    <r>
      <rPr>
        <vertAlign val="superscript"/>
        <sz val="10"/>
        <color theme="1"/>
        <rFont val="Calibri"/>
        <family val="2"/>
        <scheme val="minor"/>
      </rPr>
      <t>4</t>
    </r>
    <r>
      <rPr>
        <sz val="10"/>
        <color theme="1"/>
        <rFont val="Calibri"/>
        <family val="2"/>
        <scheme val="minor"/>
      </rPr>
      <t>Drill, or broadcast followed by light tillage</t>
    </r>
  </si>
  <si>
    <r>
      <t>1</t>
    </r>
    <r>
      <rPr>
        <sz val="10"/>
        <color theme="1"/>
        <rFont val="Calibri"/>
        <family val="2"/>
        <scheme val="minor"/>
      </rPr>
      <t>Sow seeds via plane, helicopter, or drone into a standing crop.</t>
    </r>
  </si>
  <si>
    <t>Grass</t>
  </si>
  <si>
    <t>Grass Requirement -- Must make up at least 50% of the mix</t>
  </si>
  <si>
    <r>
      <t xml:space="preserve">NOTE
</t>
    </r>
    <r>
      <rPr>
        <sz val="10"/>
        <color theme="1"/>
        <rFont val="Calibri"/>
        <family val="2"/>
        <scheme val="minor"/>
      </rPr>
      <t>This is a list of acceptable cover crop species suitable for fall planting. For summer cover crop species not listed here (such as warm season grasses/forbs), contact the local soil conservation district for recommendations. The NRCS Cover Crop (MD 340) specifications may be used.</t>
    </r>
  </si>
  <si>
    <t>Aerial/BCSC/BCCP</t>
  </si>
  <si>
    <r>
      <rPr>
        <vertAlign val="superscript"/>
        <sz val="10"/>
        <color theme="1"/>
        <rFont val="Calibri"/>
        <family val="2"/>
        <scheme val="minor"/>
      </rPr>
      <t>3</t>
    </r>
    <r>
      <rPr>
        <sz val="10"/>
        <color theme="1"/>
        <rFont val="Calibri"/>
        <family val="2"/>
        <scheme val="minor"/>
      </rPr>
      <t>BCCP = Broadcast/cultipacker: Broadcast seed followed by cultipacking (corn or sorghum)</t>
    </r>
  </si>
  <si>
    <t xml:space="preserve">  &lt;--- START HERE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</si>
</sst>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0" tint="-0.499984740745262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vertAlign val="superscript"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  <font>
      <b/>
      <i/>
      <sz val="13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92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2" fillId="0" borderId="0" xfId="0" applyFont="1"/>
    <xf numFmtId="0" fontId="0" fillId="0" borderId="2" xfId="0" applyBorder="1"/>
    <xf numFmtId="0" fontId="0" fillId="0" borderId="3" xfId="0" applyBorder="1"/>
    <xf numFmtId="0" fontId="0" fillId="0" borderId="9" xfId="0" applyBorder="1"/>
    <xf numFmtId="0" fontId="0" fillId="0" borderId="4" xfId="0" applyBorder="1"/>
    <xf numFmtId="0" fontId="0" fillId="0" borderId="5" xfId="0" applyBorder="1" applyAlignment="1">
      <alignment horizontal="center"/>
    </xf>
    <xf numFmtId="0" fontId="0" fillId="0" borderId="11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right" vertical="center"/>
    </xf>
    <xf numFmtId="164" fontId="1" fillId="0" borderId="18" xfId="0" applyNumberFormat="1" applyFont="1" applyBorder="1" applyAlignment="1">
      <alignment horizontal="center" vertic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0" borderId="13" xfId="0" applyBorder="1"/>
    <xf numFmtId="0" fontId="1" fillId="0" borderId="1" xfId="0" applyFont="1" applyBorder="1" applyAlignment="1">
      <alignment horizontal="center" wrapText="1"/>
    </xf>
    <xf numFmtId="0" fontId="1" fillId="0" borderId="15" xfId="0" applyFont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7" xfId="0" applyBorder="1"/>
    <xf numFmtId="0" fontId="0" fillId="0" borderId="1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6" xfId="0" applyBorder="1" applyAlignment="1">
      <alignment horizontal="center"/>
    </xf>
    <xf numFmtId="164" fontId="0" fillId="0" borderId="19" xfId="0" applyNumberFormat="1" applyBorder="1" applyAlignment="1">
      <alignment horizontal="center"/>
    </xf>
    <xf numFmtId="164" fontId="0" fillId="0" borderId="5" xfId="0" applyNumberFormat="1" applyBorder="1" applyAlignment="1">
      <alignment horizontal="center"/>
    </xf>
    <xf numFmtId="0" fontId="0" fillId="0" borderId="20" xfId="0" applyBorder="1"/>
    <xf numFmtId="0" fontId="0" fillId="0" borderId="4" xfId="0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2" fillId="0" borderId="3" xfId="0" applyFont="1" applyBorder="1"/>
    <xf numFmtId="0" fontId="0" fillId="2" borderId="3" xfId="0" applyFill="1" applyBorder="1"/>
    <xf numFmtId="0" fontId="0" fillId="2" borderId="16" xfId="0" applyFill="1" applyBorder="1"/>
    <xf numFmtId="0" fontId="0" fillId="2" borderId="5" xfId="0" applyFill="1" applyBorder="1"/>
    <xf numFmtId="0" fontId="2" fillId="0" borderId="0" xfId="0" applyFont="1" applyAlignment="1">
      <alignment horizontal="right"/>
    </xf>
    <xf numFmtId="0" fontId="2" fillId="0" borderId="7" xfId="0" applyFont="1" applyBorder="1"/>
    <xf numFmtId="0" fontId="0" fillId="2" borderId="7" xfId="0" applyFill="1" applyBorder="1"/>
    <xf numFmtId="0" fontId="0" fillId="2" borderId="8" xfId="0" applyFill="1" applyBorder="1"/>
    <xf numFmtId="0" fontId="0" fillId="0" borderId="4" xfId="0" applyBorder="1" applyAlignment="1">
      <alignment horizontal="center"/>
    </xf>
    <xf numFmtId="164" fontId="0" fillId="0" borderId="4" xfId="0" applyNumberFormat="1" applyBorder="1" applyAlignment="1">
      <alignment horizontal="center"/>
    </xf>
    <xf numFmtId="0" fontId="0" fillId="2" borderId="2" xfId="0" applyFill="1" applyBorder="1"/>
    <xf numFmtId="0" fontId="0" fillId="2" borderId="4" xfId="0" applyFill="1" applyBorder="1"/>
    <xf numFmtId="0" fontId="0" fillId="2" borderId="6" xfId="0" applyFill="1" applyBorder="1"/>
    <xf numFmtId="0" fontId="0" fillId="0" borderId="15" xfId="0" applyBorder="1"/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4" xfId="0" applyBorder="1" applyAlignment="1">
      <alignment vertical="top"/>
    </xf>
    <xf numFmtId="0" fontId="0" fillId="3" borderId="9" xfId="0" applyFill="1" applyBorder="1"/>
    <xf numFmtId="0" fontId="0" fillId="3" borderId="0" xfId="0" applyFill="1" applyAlignment="1">
      <alignment horizontal="center"/>
    </xf>
    <xf numFmtId="0" fontId="0" fillId="3" borderId="0" xfId="0" applyFill="1" applyAlignment="1">
      <alignment horizontal="center" wrapText="1"/>
    </xf>
    <xf numFmtId="0" fontId="0" fillId="3" borderId="19" xfId="0" applyFill="1" applyBorder="1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12" xfId="0" applyBorder="1" applyAlignment="1">
      <alignment horizontal="right"/>
    </xf>
    <xf numFmtId="0" fontId="8" fillId="2" borderId="0" xfId="0" applyFont="1" applyFill="1"/>
    <xf numFmtId="0" fontId="9" fillId="2" borderId="0" xfId="0" applyFont="1" applyFill="1"/>
    <xf numFmtId="0" fontId="3" fillId="4" borderId="9" xfId="0" applyFont="1" applyFill="1" applyBorder="1" applyAlignment="1" applyProtection="1">
      <alignment horizontal="center" shrinkToFit="1"/>
      <protection locked="0"/>
    </xf>
    <xf numFmtId="0" fontId="0" fillId="4" borderId="9" xfId="0" applyFill="1" applyBorder="1" applyProtection="1">
      <protection locked="0"/>
    </xf>
    <xf numFmtId="0" fontId="0" fillId="4" borderId="9" xfId="0" applyFill="1" applyBorder="1" applyAlignment="1" applyProtection="1">
      <alignment horizontal="center"/>
      <protection locked="0"/>
    </xf>
    <xf numFmtId="0" fontId="0" fillId="3" borderId="9" xfId="0" applyFill="1" applyBorder="1" applyAlignment="1">
      <alignment horizontal="center"/>
    </xf>
    <xf numFmtId="164" fontId="0" fillId="3" borderId="19" xfId="0" applyNumberFormat="1" applyFill="1" applyBorder="1" applyAlignment="1">
      <alignment horizontal="center"/>
    </xf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top"/>
    </xf>
    <xf numFmtId="0" fontId="3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right"/>
    </xf>
    <xf numFmtId="0" fontId="3" fillId="0" borderId="0" xfId="0" applyFont="1" applyAlignment="1">
      <alignment horizontal="right"/>
    </xf>
    <xf numFmtId="0" fontId="0" fillId="0" borderId="0" xfId="0" applyAlignment="1">
      <alignment horizontal="center" wrapText="1"/>
    </xf>
    <xf numFmtId="0" fontId="0" fillId="0" borderId="14" xfId="0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15" xfId="0" applyBorder="1" applyAlignment="1">
      <alignment horizontal="center" wrapText="1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3" borderId="11" xfId="0" quotePrefix="1" applyFont="1" applyFill="1" applyBorder="1" applyAlignment="1">
      <alignment horizontal="center"/>
    </xf>
    <xf numFmtId="0" fontId="0" fillId="3" borderId="11" xfId="0" applyFill="1" applyBorder="1" applyAlignment="1">
      <alignment horizontal="center"/>
    </xf>
  </cellXfs>
  <cellStyles count="1"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9966FF"/>
      <color rgb="FF42E2EE"/>
      <color rgb="FFD957C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O32"/>
  <sheetViews>
    <sheetView showGridLines="0" showRowColHeaders="0" tabSelected="1" showRuler="0" view="pageLayout" zoomScaleNormal="100" workbookViewId="0">
      <selection activeCell="D2" sqref="D2"/>
    </sheetView>
  </sheetViews>
  <sheetFormatPr defaultColWidth="9.109375" defaultRowHeight="14.4" x14ac:dyDescent="0.3"/>
  <cols>
    <col min="1" max="1" width="4.44140625" customWidth="1"/>
    <col min="2" max="2" width="12.5546875" customWidth="1"/>
    <col min="3" max="3" width="15.6640625" customWidth="1"/>
    <col min="4" max="5" width="17.6640625" style="1" customWidth="1"/>
    <col min="6" max="6" width="14.88671875" style="1" customWidth="1"/>
    <col min="7" max="7" width="3.6640625" style="1" customWidth="1"/>
    <col min="8" max="8" width="13.6640625" style="3" hidden="1" customWidth="1"/>
    <col min="9" max="9" width="16" style="3" hidden="1" customWidth="1"/>
    <col min="10" max="10" width="4.6640625" customWidth="1"/>
    <col min="11" max="11" width="16.6640625" customWidth="1"/>
    <col min="12" max="12" width="18.88671875" customWidth="1"/>
    <col min="13" max="13" width="19.44140625" customWidth="1"/>
    <col min="14" max="14" width="14.44140625" customWidth="1"/>
  </cols>
  <sheetData>
    <row r="1" spans="1:15" x14ac:dyDescent="0.3">
      <c r="A1" s="4"/>
      <c r="B1" s="5"/>
      <c r="C1" s="5"/>
      <c r="D1" s="29"/>
      <c r="E1" s="29"/>
      <c r="F1" s="30"/>
      <c r="G1" s="44"/>
      <c r="H1" s="36"/>
      <c r="I1" s="36"/>
      <c r="J1" s="46"/>
      <c r="K1" s="37"/>
      <c r="L1" s="37"/>
      <c r="M1" s="37"/>
      <c r="N1" s="37"/>
      <c r="O1" s="38"/>
    </row>
    <row r="2" spans="1:15" ht="17.399999999999999" x14ac:dyDescent="0.35">
      <c r="A2" s="73" t="s">
        <v>34</v>
      </c>
      <c r="B2" s="74"/>
      <c r="C2" s="74"/>
      <c r="D2" s="63"/>
      <c r="E2" s="68" t="s">
        <v>47</v>
      </c>
      <c r="F2" s="8"/>
      <c r="G2" s="44"/>
      <c r="J2" s="47"/>
      <c r="K2" s="71" t="s">
        <v>33</v>
      </c>
      <c r="L2" s="71"/>
      <c r="M2" s="71"/>
      <c r="N2" s="71"/>
      <c r="O2" s="39"/>
    </row>
    <row r="3" spans="1:15" x14ac:dyDescent="0.3">
      <c r="A3" s="7"/>
      <c r="F3" s="8"/>
      <c r="G3" s="44"/>
      <c r="J3" s="47"/>
      <c r="K3" s="72"/>
      <c r="L3" s="72"/>
      <c r="M3" s="72"/>
      <c r="N3" s="72"/>
      <c r="O3" s="39"/>
    </row>
    <row r="4" spans="1:15" x14ac:dyDescent="0.3">
      <c r="A4" s="52" t="s">
        <v>43</v>
      </c>
      <c r="F4" s="8"/>
      <c r="G4" s="44"/>
      <c r="J4" s="47"/>
      <c r="K4" s="22"/>
      <c r="M4" s="75" t="s">
        <v>28</v>
      </c>
      <c r="N4" s="76"/>
      <c r="O4" s="39"/>
    </row>
    <row r="5" spans="1:15" x14ac:dyDescent="0.3">
      <c r="A5" s="7"/>
      <c r="C5" s="49"/>
      <c r="D5" s="90" t="s">
        <v>26</v>
      </c>
      <c r="E5" s="91"/>
      <c r="F5" s="50"/>
      <c r="G5" s="44"/>
      <c r="J5" s="47"/>
      <c r="K5" s="81" t="s">
        <v>7</v>
      </c>
      <c r="L5" s="79" t="s">
        <v>0</v>
      </c>
      <c r="M5" s="77"/>
      <c r="N5" s="78"/>
      <c r="O5" s="39"/>
    </row>
    <row r="6" spans="1:15" ht="15" customHeight="1" x14ac:dyDescent="0.3">
      <c r="A6" s="7"/>
      <c r="B6" s="49"/>
      <c r="C6" s="53" t="s">
        <v>22</v>
      </c>
      <c r="D6" s="54" t="s">
        <v>31</v>
      </c>
      <c r="E6" s="55" t="s">
        <v>27</v>
      </c>
      <c r="F6" s="56" t="s">
        <v>23</v>
      </c>
      <c r="G6" s="44"/>
      <c r="H6" s="40" t="s">
        <v>21</v>
      </c>
      <c r="I6" s="40" t="s">
        <v>16</v>
      </c>
      <c r="J6" s="47"/>
      <c r="K6" s="82"/>
      <c r="L6" s="80"/>
      <c r="M6" s="23" t="s">
        <v>38</v>
      </c>
      <c r="N6" s="24" t="s">
        <v>39</v>
      </c>
      <c r="O6" s="39"/>
    </row>
    <row r="7" spans="1:15" x14ac:dyDescent="0.3">
      <c r="A7" s="7"/>
      <c r="B7" s="6" t="s">
        <v>17</v>
      </c>
      <c r="C7" s="64"/>
      <c r="D7" s="65"/>
      <c r="E7" s="66" t="str">
        <f>IF($D$2="Aerial/BCSC/BCCP",H7,IF($D$2="Incorporated",I7,""))</f>
        <v/>
      </c>
      <c r="F7" s="67" t="str">
        <f>IF(E7="","",D7/E7)</f>
        <v/>
      </c>
      <c r="G7" s="45"/>
      <c r="H7" s="3" t="str">
        <f>IF(C7="","",VLOOKUP(C7,Lists!$A$3:$C$15,2,FALSE))</f>
        <v/>
      </c>
      <c r="I7" s="3" t="str">
        <f>IF(C7="","",VLOOKUP(C7,Lists!$A$3:$C$15,3,FALSE))</f>
        <v/>
      </c>
      <c r="J7" s="47"/>
      <c r="K7" s="22" t="s">
        <v>8</v>
      </c>
      <c r="L7" t="s">
        <v>13</v>
      </c>
      <c r="M7" s="1">
        <v>10</v>
      </c>
      <c r="N7" s="25">
        <v>6</v>
      </c>
      <c r="O7" s="39"/>
    </row>
    <row r="8" spans="1:15" x14ac:dyDescent="0.3">
      <c r="A8" s="7"/>
      <c r="B8" s="6" t="s">
        <v>18</v>
      </c>
      <c r="C8" s="64"/>
      <c r="D8" s="65"/>
      <c r="E8" s="66" t="str">
        <f t="shared" ref="E8:E9" si="0">IF($D$2="Aerial/BCSC/BCCP",H8,IF($D$2="Incorporated",I8,""))</f>
        <v/>
      </c>
      <c r="F8" s="67" t="str">
        <f t="shared" ref="F8:F9" si="1">IF(E8="","",D8/E8)</f>
        <v/>
      </c>
      <c r="G8" s="45"/>
      <c r="H8" s="3" t="str">
        <f>IF(C8="","",VLOOKUP(C8,Lists!$A$3:$C$15,2,FALSE))</f>
        <v/>
      </c>
      <c r="I8" s="3" t="str">
        <f>IF(C8="","",VLOOKUP(C8,Lists!$A$3:$C$15,3,FALSE))</f>
        <v/>
      </c>
      <c r="J8" s="47"/>
      <c r="K8" s="22" t="s">
        <v>9</v>
      </c>
      <c r="L8" t="s">
        <v>13</v>
      </c>
      <c r="M8" s="1">
        <v>12.5</v>
      </c>
      <c r="N8" s="25">
        <v>7.5</v>
      </c>
      <c r="O8" s="39"/>
    </row>
    <row r="9" spans="1:15" x14ac:dyDescent="0.3">
      <c r="A9" s="7"/>
      <c r="B9" s="6" t="s">
        <v>19</v>
      </c>
      <c r="C9" s="64"/>
      <c r="D9" s="65"/>
      <c r="E9" s="66" t="str">
        <f t="shared" si="0"/>
        <v/>
      </c>
      <c r="F9" s="67" t="str">
        <f t="shared" si="1"/>
        <v/>
      </c>
      <c r="G9" s="45"/>
      <c r="H9" s="3" t="str">
        <f>IF(C9="","",VLOOKUP(C9,Lists!$A$3:$C$15,2,FALSE))</f>
        <v/>
      </c>
      <c r="I9" s="3" t="str">
        <f>IF(C9="","",VLOOKUP(C9,Lists!$A$3:$C$15,3,FALSE))</f>
        <v/>
      </c>
      <c r="J9" s="47"/>
      <c r="K9" s="22" t="s">
        <v>2</v>
      </c>
      <c r="L9" t="s">
        <v>14</v>
      </c>
      <c r="M9" s="1">
        <v>120</v>
      </c>
      <c r="N9" s="25">
        <v>72</v>
      </c>
      <c r="O9" s="39"/>
    </row>
    <row r="10" spans="1:15" x14ac:dyDescent="0.3">
      <c r="A10" s="7"/>
      <c r="B10" s="9"/>
      <c r="C10" s="9"/>
      <c r="D10" s="10"/>
      <c r="E10" s="60" t="s">
        <v>35</v>
      </c>
      <c r="F10" s="31">
        <f>(SUM(F7:F9))</f>
        <v>0</v>
      </c>
      <c r="G10" s="45"/>
      <c r="J10" s="47"/>
      <c r="K10" s="22" t="s">
        <v>3</v>
      </c>
      <c r="L10" t="s">
        <v>14</v>
      </c>
      <c r="M10" s="1">
        <v>150</v>
      </c>
      <c r="N10" s="25">
        <v>90</v>
      </c>
      <c r="O10" s="39"/>
    </row>
    <row r="11" spans="1:15" x14ac:dyDescent="0.3">
      <c r="A11" s="7"/>
      <c r="F11" s="32"/>
      <c r="G11" s="45"/>
      <c r="J11" s="47"/>
      <c r="K11" s="22" t="s">
        <v>1</v>
      </c>
      <c r="L11" t="s">
        <v>14</v>
      </c>
      <c r="M11" s="1">
        <v>140</v>
      </c>
      <c r="N11" s="25">
        <v>84</v>
      </c>
      <c r="O11" s="39"/>
    </row>
    <row r="12" spans="1:15" x14ac:dyDescent="0.3">
      <c r="A12" s="52" t="s">
        <v>25</v>
      </c>
      <c r="F12" s="8"/>
      <c r="G12" s="44"/>
      <c r="J12" s="47"/>
      <c r="K12" s="22" t="s">
        <v>4</v>
      </c>
      <c r="L12" t="s">
        <v>14</v>
      </c>
      <c r="M12" s="1">
        <v>140</v>
      </c>
      <c r="N12" s="25">
        <v>84</v>
      </c>
      <c r="O12" s="39"/>
    </row>
    <row r="13" spans="1:15" x14ac:dyDescent="0.3">
      <c r="A13" s="7"/>
      <c r="C13" s="49"/>
      <c r="D13" s="90" t="s">
        <v>26</v>
      </c>
      <c r="E13" s="91"/>
      <c r="F13" s="50"/>
      <c r="G13" s="44"/>
      <c r="J13" s="47"/>
      <c r="K13" s="22" t="s">
        <v>5</v>
      </c>
      <c r="L13" t="s">
        <v>14</v>
      </c>
      <c r="M13" s="1">
        <v>150</v>
      </c>
      <c r="N13" s="25">
        <v>90</v>
      </c>
      <c r="O13" s="39"/>
    </row>
    <row r="14" spans="1:15" ht="15" customHeight="1" x14ac:dyDescent="0.3">
      <c r="A14" s="7"/>
      <c r="B14" s="2"/>
      <c r="C14" s="53" t="s">
        <v>22</v>
      </c>
      <c r="D14" s="54" t="s">
        <v>31</v>
      </c>
      <c r="E14" s="55" t="s">
        <v>27</v>
      </c>
      <c r="F14" s="56" t="s">
        <v>23</v>
      </c>
      <c r="G14" s="44"/>
      <c r="H14" s="40" t="s">
        <v>21</v>
      </c>
      <c r="I14" s="40" t="s">
        <v>16</v>
      </c>
      <c r="J14" s="47"/>
      <c r="K14" s="22" t="s">
        <v>6</v>
      </c>
      <c r="L14" t="s">
        <v>42</v>
      </c>
      <c r="M14" s="1">
        <v>25</v>
      </c>
      <c r="N14" s="25">
        <v>15</v>
      </c>
      <c r="O14" s="39"/>
    </row>
    <row r="15" spans="1:15" x14ac:dyDescent="0.3">
      <c r="A15" s="7"/>
      <c r="B15" s="6" t="s">
        <v>17</v>
      </c>
      <c r="C15" s="64"/>
      <c r="D15" s="65"/>
      <c r="E15" s="66" t="str">
        <f>IF($D$2="Aerial/BCSC/BCCP",H15,IF($D$2="Incorporated",I15,""))</f>
        <v/>
      </c>
      <c r="F15" s="67" t="str">
        <f>IF(E15="","",D15/E15)</f>
        <v/>
      </c>
      <c r="G15" s="45"/>
      <c r="H15" s="3" t="str">
        <f>IF(C15="","",VLOOKUP(C15,Lists!$A$3:$C$15,2,FALSE))</f>
        <v/>
      </c>
      <c r="I15" s="3" t="str">
        <f>IF(C15="","",VLOOKUP(C15,Lists!$A$3:$C$15,3,FALSE))</f>
        <v/>
      </c>
      <c r="J15" s="47"/>
      <c r="K15" s="22" t="s">
        <v>10</v>
      </c>
      <c r="L15" t="s">
        <v>15</v>
      </c>
      <c r="M15" s="1">
        <v>25</v>
      </c>
      <c r="N15" s="25">
        <v>15</v>
      </c>
      <c r="O15" s="39"/>
    </row>
    <row r="16" spans="1:15" x14ac:dyDescent="0.3">
      <c r="A16" s="7"/>
      <c r="B16" s="6" t="s">
        <v>18</v>
      </c>
      <c r="C16" s="64"/>
      <c r="D16" s="65"/>
      <c r="E16" s="66" t="str">
        <f t="shared" ref="E16:E17" si="2">IF($D$2="Aerial/BCSC/BCCP",H16,IF($D$2="Incorporated",I16,""))</f>
        <v/>
      </c>
      <c r="F16" s="67" t="str">
        <f t="shared" ref="F16:F17" si="3">IF(E16="","",D16/E16)</f>
        <v/>
      </c>
      <c r="G16" s="45"/>
      <c r="H16" s="3" t="str">
        <f>IF(C16="","",VLOOKUP(C16,Lists!$A$3:$C$15,2,FALSE))</f>
        <v/>
      </c>
      <c r="I16" s="3" t="str">
        <f>IF(C16="","",VLOOKUP(C16,Lists!$A$3:$C$15,3,FALSE))</f>
        <v/>
      </c>
      <c r="J16" s="47"/>
      <c r="K16" s="22" t="s">
        <v>11</v>
      </c>
      <c r="L16" t="s">
        <v>15</v>
      </c>
      <c r="M16" s="1">
        <v>31.25</v>
      </c>
      <c r="N16" s="25">
        <v>20</v>
      </c>
      <c r="O16" s="39"/>
    </row>
    <row r="17" spans="1:15" x14ac:dyDescent="0.3">
      <c r="A17" s="7"/>
      <c r="B17" s="6" t="s">
        <v>19</v>
      </c>
      <c r="C17" s="64"/>
      <c r="D17" s="65"/>
      <c r="E17" s="66" t="str">
        <f t="shared" si="2"/>
        <v/>
      </c>
      <c r="F17" s="67" t="str">
        <f t="shared" si="3"/>
        <v/>
      </c>
      <c r="G17" s="45"/>
      <c r="H17" s="3" t="str">
        <f>IF(C17="","",VLOOKUP(C17,Lists!$A$3:$C$15,2,FALSE))</f>
        <v/>
      </c>
      <c r="I17" s="3" t="str">
        <f>IF(C17="","",VLOOKUP(C17,Lists!$A$3:$C$15,3,FALSE))</f>
        <v/>
      </c>
      <c r="J17" s="47"/>
      <c r="K17" s="26" t="s">
        <v>12</v>
      </c>
      <c r="L17" s="2" t="s">
        <v>15</v>
      </c>
      <c r="M17" s="27">
        <v>75</v>
      </c>
      <c r="N17" s="28">
        <v>45</v>
      </c>
      <c r="O17" s="39"/>
    </row>
    <row r="18" spans="1:15" x14ac:dyDescent="0.3">
      <c r="A18" s="7"/>
      <c r="B18" s="9"/>
      <c r="C18" s="9"/>
      <c r="D18" s="10"/>
      <c r="E18" s="60" t="s">
        <v>36</v>
      </c>
      <c r="F18" s="31">
        <f>SUM(F15:F17)</f>
        <v>0</v>
      </c>
      <c r="G18" s="45"/>
      <c r="J18" s="47"/>
      <c r="K18" s="20"/>
      <c r="L18" s="20"/>
      <c r="M18" s="21"/>
      <c r="N18" s="21"/>
      <c r="O18" s="39"/>
    </row>
    <row r="19" spans="1:15" ht="14.4" customHeight="1" x14ac:dyDescent="0.3">
      <c r="A19" s="7"/>
      <c r="F19" s="32"/>
      <c r="G19" s="45"/>
      <c r="J19" s="47"/>
      <c r="K19" s="61" t="s">
        <v>41</v>
      </c>
      <c r="L19" s="20"/>
      <c r="M19" s="21"/>
      <c r="N19" s="21"/>
      <c r="O19" s="39"/>
    </row>
    <row r="20" spans="1:15" ht="14.4" customHeight="1" x14ac:dyDescent="0.3">
      <c r="A20" s="52" t="s">
        <v>24</v>
      </c>
      <c r="F20" s="8"/>
      <c r="G20" s="44"/>
      <c r="J20" s="47"/>
      <c r="K20" s="62" t="s">
        <v>37</v>
      </c>
      <c r="L20" s="20"/>
      <c r="M20" s="21"/>
      <c r="N20" s="21"/>
      <c r="O20" s="39"/>
    </row>
    <row r="21" spans="1:15" ht="15" x14ac:dyDescent="0.3">
      <c r="A21" s="7"/>
      <c r="C21" s="49"/>
      <c r="D21" s="90" t="s">
        <v>26</v>
      </c>
      <c r="E21" s="91"/>
      <c r="F21" s="51"/>
      <c r="G21" s="44"/>
      <c r="J21" s="47"/>
      <c r="K21" s="62" t="s">
        <v>46</v>
      </c>
      <c r="L21" s="20"/>
      <c r="M21" s="21"/>
      <c r="N21" s="21"/>
      <c r="O21" s="39"/>
    </row>
    <row r="22" spans="1:15" ht="15" customHeight="1" x14ac:dyDescent="0.3">
      <c r="A22" s="7"/>
      <c r="B22" s="2"/>
      <c r="C22" s="53" t="s">
        <v>22</v>
      </c>
      <c r="D22" s="54" t="s">
        <v>32</v>
      </c>
      <c r="E22" s="55" t="s">
        <v>27</v>
      </c>
      <c r="F22" s="56" t="s">
        <v>23</v>
      </c>
      <c r="G22" s="44"/>
      <c r="H22" s="40" t="s">
        <v>21</v>
      </c>
      <c r="I22" s="40" t="s">
        <v>16</v>
      </c>
      <c r="J22" s="47"/>
      <c r="K22" s="62" t="s">
        <v>40</v>
      </c>
      <c r="L22" s="20"/>
      <c r="M22" s="20"/>
      <c r="N22" s="20"/>
      <c r="O22" s="39"/>
    </row>
    <row r="23" spans="1:15" x14ac:dyDescent="0.3">
      <c r="A23" s="33"/>
      <c r="B23" s="6" t="s">
        <v>17</v>
      </c>
      <c r="C23" s="64"/>
      <c r="D23" s="65"/>
      <c r="E23" s="66" t="str">
        <f>IF($D$2="Aerial/BCSC/BCCP",H23,IF($D$2="Incorporated",I23,""))</f>
        <v/>
      </c>
      <c r="F23" s="67" t="str">
        <f>IF(E23="","",D23/E23)</f>
        <v/>
      </c>
      <c r="G23" s="45"/>
      <c r="H23" s="3" t="str">
        <f>IF(C23="","",VLOOKUP(C23,Lists!$A$3:$C$15,2,FALSE))</f>
        <v/>
      </c>
      <c r="I23" s="3" t="str">
        <f>IF(C23="","",VLOOKUP(C23,Lists!$A$3:$C$15,3,FALSE))</f>
        <v/>
      </c>
      <c r="J23" s="47"/>
      <c r="K23" s="20"/>
      <c r="L23" s="20"/>
      <c r="M23" s="20"/>
      <c r="N23" s="20"/>
      <c r="O23" s="39"/>
    </row>
    <row r="24" spans="1:15" ht="15" thickBot="1" x14ac:dyDescent="0.35">
      <c r="A24" s="33"/>
      <c r="B24" s="6" t="s">
        <v>18</v>
      </c>
      <c r="C24" s="64"/>
      <c r="D24" s="65"/>
      <c r="E24" s="66" t="str">
        <f>IF($D$2="Aerial/BCSC/BCCP",H24,IF($D$2="Incorporated",I24,""))</f>
        <v/>
      </c>
      <c r="F24" s="67" t="str">
        <f>IF(E24="","",D24/E24)</f>
        <v/>
      </c>
      <c r="G24" s="45"/>
      <c r="H24" s="41" t="str">
        <f>IF(C24="","",VLOOKUP(C24,Lists!$A$3:$C$15,2,FALSE))</f>
        <v/>
      </c>
      <c r="I24" s="41" t="str">
        <f>IF(C24="","",VLOOKUP(C24,Lists!$A$3:$C$15,3,FALSE))</f>
        <v/>
      </c>
      <c r="J24" s="48"/>
      <c r="K24" s="42"/>
      <c r="L24" s="42"/>
      <c r="M24" s="42"/>
      <c r="N24" s="42"/>
      <c r="O24" s="43"/>
    </row>
    <row r="25" spans="1:15" x14ac:dyDescent="0.3">
      <c r="A25" s="7"/>
      <c r="B25" s="9"/>
      <c r="C25" s="9"/>
      <c r="D25" s="10"/>
      <c r="E25" s="11"/>
      <c r="F25" s="31">
        <f>SUM(F23:F24)</f>
        <v>0</v>
      </c>
      <c r="G25" s="57"/>
    </row>
    <row r="26" spans="1:15" ht="15" thickBot="1" x14ac:dyDescent="0.35">
      <c r="A26" s="7"/>
      <c r="F26" s="8"/>
      <c r="J26" s="69" t="s">
        <v>44</v>
      </c>
      <c r="K26" s="70"/>
      <c r="L26" s="70"/>
      <c r="M26" s="70"/>
      <c r="N26" s="70"/>
      <c r="O26" s="70"/>
    </row>
    <row r="27" spans="1:15" s="16" customFormat="1" ht="21.9" customHeight="1" thickBot="1" x14ac:dyDescent="0.35">
      <c r="A27" s="34"/>
      <c r="B27" s="18"/>
      <c r="C27" s="18"/>
      <c r="D27" s="17"/>
      <c r="E27" s="18" t="s">
        <v>30</v>
      </c>
      <c r="F27" s="19">
        <f>F10+F18+F25</f>
        <v>0</v>
      </c>
      <c r="G27" s="58"/>
      <c r="H27" s="59"/>
      <c r="I27" s="59"/>
      <c r="J27" s="70"/>
      <c r="K27" s="70"/>
      <c r="L27" s="70"/>
      <c r="M27" s="70"/>
      <c r="N27" s="70"/>
      <c r="O27" s="70"/>
    </row>
    <row r="28" spans="1:15" ht="15" customHeight="1" x14ac:dyDescent="0.3">
      <c r="A28" s="7"/>
      <c r="F28" s="8"/>
      <c r="J28" s="70"/>
      <c r="K28" s="70"/>
      <c r="L28" s="70"/>
      <c r="M28" s="70"/>
      <c r="N28" s="70"/>
      <c r="O28" s="70"/>
    </row>
    <row r="29" spans="1:15" ht="15" customHeight="1" x14ac:dyDescent="0.3">
      <c r="A29" s="7"/>
      <c r="B29" s="89" t="s">
        <v>29</v>
      </c>
      <c r="C29" s="83" t="str">
        <f>IF(AND(F10=0,F18=0,F25=0),"",IF(AND(F10&gt;=0.5,F18&gt;=0.25,F27&gt;=1),"SEED MIX IS GOOD!!","SEED MIX DOES NOT MEET REQUIREMENT"))</f>
        <v/>
      </c>
      <c r="D29" s="84"/>
      <c r="E29" s="85"/>
      <c r="F29" s="35"/>
      <c r="J29" s="70"/>
      <c r="K29" s="70"/>
      <c r="L29" s="70"/>
      <c r="M29" s="70"/>
      <c r="N29" s="70"/>
      <c r="O29" s="70"/>
    </row>
    <row r="30" spans="1:15" ht="11.1" customHeight="1" x14ac:dyDescent="0.3">
      <c r="A30" s="7"/>
      <c r="B30" s="89"/>
      <c r="C30" s="86"/>
      <c r="D30" s="87"/>
      <c r="E30" s="88"/>
      <c r="F30" s="35"/>
      <c r="J30" s="70"/>
      <c r="K30" s="70"/>
      <c r="L30" s="70"/>
      <c r="M30" s="70"/>
      <c r="N30" s="70"/>
      <c r="O30" s="70"/>
    </row>
    <row r="31" spans="1:15" x14ac:dyDescent="0.3">
      <c r="A31" s="7"/>
      <c r="F31" s="8"/>
      <c r="J31" s="70"/>
      <c r="K31" s="70"/>
      <c r="L31" s="70"/>
      <c r="M31" s="70"/>
      <c r="N31" s="70"/>
      <c r="O31" s="70"/>
    </row>
    <row r="32" spans="1:15" ht="11.1" customHeight="1" thickBot="1" x14ac:dyDescent="0.35">
      <c r="A32" s="12"/>
      <c r="B32" s="13"/>
      <c r="C32" s="13"/>
      <c r="D32" s="14"/>
      <c r="E32" s="14"/>
      <c r="F32" s="15"/>
      <c r="J32" s="70"/>
      <c r="K32" s="70"/>
      <c r="L32" s="70"/>
      <c r="M32" s="70"/>
      <c r="N32" s="70"/>
      <c r="O32" s="70"/>
    </row>
  </sheetData>
  <sheetProtection algorithmName="SHA-512" hashValue="0t+N+qXjYaxGbi7Q2wOdfpMU72rrlvLcwbSS/zrVCWM4mfvDzkNVBtkWBebCKBIULgUXCYbUq99kH5BpRsPKQQ==" saltValue="UiYvHJXJs2RJ1jcVj/H1Hw==" spinCount="100000" sheet="1" objects="1" scenarios="1"/>
  <mergeCells count="11">
    <mergeCell ref="J26:O32"/>
    <mergeCell ref="K2:N3"/>
    <mergeCell ref="A2:C2"/>
    <mergeCell ref="M4:N5"/>
    <mergeCell ref="L5:L6"/>
    <mergeCell ref="K5:K6"/>
    <mergeCell ref="C29:E30"/>
    <mergeCell ref="B29:B30"/>
    <mergeCell ref="D5:E5"/>
    <mergeCell ref="D13:E13"/>
    <mergeCell ref="D21:E21"/>
  </mergeCells>
  <conditionalFormatting sqref="C29:E30">
    <cfRule type="expression" dxfId="4" priority="1">
      <formula>(OR($F$10&lt;0.5,$F$18&lt;0.25,$F$27&lt;1))</formula>
    </cfRule>
    <cfRule type="expression" dxfId="3" priority="3">
      <formula>(AND($F$10&gt;=0.5,$F$18&gt;=0.25,$F$27&gt;=1))</formula>
    </cfRule>
  </conditionalFormatting>
  <conditionalFormatting sqref="F10">
    <cfRule type="cellIs" dxfId="2" priority="8" operator="lessThan">
      <formula>0.5</formula>
    </cfRule>
  </conditionalFormatting>
  <conditionalFormatting sqref="F18">
    <cfRule type="cellIs" dxfId="1" priority="7" operator="lessThan">
      <formula>0.25</formula>
    </cfRule>
  </conditionalFormatting>
  <conditionalFormatting sqref="F27">
    <cfRule type="cellIs" dxfId="0" priority="2" operator="lessThan">
      <formula>1</formula>
    </cfRule>
  </conditionalFormatting>
  <dataValidations count="1">
    <dataValidation allowBlank="1" showInputMessage="1" showErrorMessage="1" prompt="Enter planned amount to use in mix" sqref="D23 D7 D15" xr:uid="{00000000-0002-0000-0000-000000000000}"/>
  </dataValidations>
  <pageMargins left="0.25" right="0.25" top="1" bottom="0.75" header="0.55000000000000004" footer="0.3"/>
  <pageSetup scale="78" orientation="landscape" r:id="rId1"/>
  <headerFooter>
    <oddHeader>&amp;C&amp;14Determine if Seed Mix Meets Requirements for Cover Crop &amp;"-,Italic"Plus</oddHeader>
  </headerFooter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prompt="Select planting method from pulldown menu" xr:uid="{00000000-0002-0000-0000-000002000000}">
          <x14:formula1>
            <xm:f>Lists!$E$2:$E$4</xm:f>
          </x14:formula1>
          <xm:sqref>D2</xm:sqref>
        </x14:dataValidation>
        <x14:dataValidation type="list" allowBlank="1" showInputMessage="1" showErrorMessage="1" xr:uid="{00000000-0002-0000-0000-000003000000}">
          <x14:formula1>
            <xm:f>Lists!$A$5:$A$11</xm:f>
          </x14:formula1>
          <xm:sqref>C8:C9</xm:sqref>
        </x14:dataValidation>
        <x14:dataValidation type="list" allowBlank="1" showInputMessage="1" showErrorMessage="1" xr:uid="{00000000-0002-0000-0000-000004000000}">
          <x14:formula1>
            <xm:f>Lists!$A$12:$A$15</xm:f>
          </x14:formula1>
          <xm:sqref>C16:C17</xm:sqref>
        </x14:dataValidation>
        <x14:dataValidation type="list" allowBlank="1" showInputMessage="1" showErrorMessage="1" xr:uid="{00000000-0002-0000-0000-000005000000}">
          <x14:formula1>
            <xm:f>Lists!$A$2:$A$4</xm:f>
          </x14:formula1>
          <xm:sqref>C24</xm:sqref>
        </x14:dataValidation>
        <x14:dataValidation type="list" allowBlank="1" showInputMessage="1" showErrorMessage="1" prompt="Select grass/cereal grain from pulldown menu" xr:uid="{00000000-0002-0000-0000-000006000000}">
          <x14:formula1>
            <xm:f>Lists!$A$5:$A$11</xm:f>
          </x14:formula1>
          <xm:sqref>C7</xm:sqref>
        </x14:dataValidation>
        <x14:dataValidation type="list" allowBlank="1" showInputMessage="1" showErrorMessage="1" prompt="Select legume from pulldown menu" xr:uid="{00000000-0002-0000-0000-000007000000}">
          <x14:formula1>
            <xm:f>Lists!$A$12:$A$15</xm:f>
          </x14:formula1>
          <xm:sqref>C15</xm:sqref>
        </x14:dataValidation>
        <x14:dataValidation type="list" allowBlank="1" showInputMessage="1" showErrorMessage="1" prompt="Select &quot;other&quot; species from pulldown menu" xr:uid="{00000000-0002-0000-0000-000008000000}">
          <x14:formula1>
            <xm:f>Lists!$A$2:$A$4</xm:f>
          </x14:formula1>
          <xm:sqref>C23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21"/>
  <sheetViews>
    <sheetView workbookViewId="0">
      <selection activeCell="A2" sqref="A2"/>
    </sheetView>
  </sheetViews>
  <sheetFormatPr defaultRowHeight="14.4" x14ac:dyDescent="0.3"/>
  <cols>
    <col min="1" max="1" width="12.6640625" customWidth="1"/>
    <col min="3" max="3" width="18.5546875" customWidth="1"/>
  </cols>
  <sheetData>
    <row r="1" spans="1:5" x14ac:dyDescent="0.3">
      <c r="A1" s="2" t="s">
        <v>22</v>
      </c>
      <c r="B1" s="2" t="s">
        <v>21</v>
      </c>
      <c r="C1" s="2" t="s">
        <v>16</v>
      </c>
      <c r="E1" s="2" t="s">
        <v>20</v>
      </c>
    </row>
    <row r="3" spans="1:5" x14ac:dyDescent="0.3">
      <c r="A3" t="s">
        <v>8</v>
      </c>
      <c r="B3" s="1">
        <v>10</v>
      </c>
      <c r="C3" s="1">
        <v>6</v>
      </c>
      <c r="D3" s="1"/>
      <c r="E3" t="s">
        <v>45</v>
      </c>
    </row>
    <row r="4" spans="1:5" x14ac:dyDescent="0.3">
      <c r="A4" t="s">
        <v>9</v>
      </c>
      <c r="B4" s="1">
        <v>12.5</v>
      </c>
      <c r="C4" s="1">
        <v>7.5</v>
      </c>
      <c r="D4" s="1"/>
      <c r="E4" t="s">
        <v>16</v>
      </c>
    </row>
    <row r="5" spans="1:5" x14ac:dyDescent="0.3">
      <c r="B5" s="1"/>
      <c r="C5" s="1"/>
      <c r="D5" s="1"/>
    </row>
    <row r="6" spans="1:5" x14ac:dyDescent="0.3">
      <c r="A6" t="s">
        <v>2</v>
      </c>
      <c r="B6" s="1">
        <v>120</v>
      </c>
      <c r="C6" s="1">
        <v>72</v>
      </c>
      <c r="D6" s="1"/>
    </row>
    <row r="7" spans="1:5" x14ac:dyDescent="0.3">
      <c r="A7" t="s">
        <v>3</v>
      </c>
      <c r="B7" s="1">
        <v>150</v>
      </c>
      <c r="C7" s="1">
        <v>90</v>
      </c>
      <c r="D7" s="1"/>
      <c r="E7" s="1"/>
    </row>
    <row r="8" spans="1:5" x14ac:dyDescent="0.3">
      <c r="A8" t="s">
        <v>1</v>
      </c>
      <c r="B8" s="1">
        <v>140</v>
      </c>
      <c r="C8" s="1">
        <v>84</v>
      </c>
      <c r="D8" s="1"/>
      <c r="E8" s="1"/>
    </row>
    <row r="9" spans="1:5" x14ac:dyDescent="0.3">
      <c r="A9" t="s">
        <v>4</v>
      </c>
      <c r="B9" s="1">
        <v>140</v>
      </c>
      <c r="C9" s="1">
        <v>84</v>
      </c>
      <c r="D9" s="1"/>
      <c r="E9" s="1"/>
    </row>
    <row r="10" spans="1:5" x14ac:dyDescent="0.3">
      <c r="A10" t="s">
        <v>5</v>
      </c>
      <c r="B10" s="1">
        <v>150</v>
      </c>
      <c r="C10" s="1">
        <v>90</v>
      </c>
      <c r="D10" s="1"/>
      <c r="E10" s="1"/>
    </row>
    <row r="11" spans="1:5" x14ac:dyDescent="0.3">
      <c r="A11" t="s">
        <v>6</v>
      </c>
      <c r="B11" s="1">
        <v>25</v>
      </c>
      <c r="C11" s="1">
        <v>15</v>
      </c>
      <c r="D11" s="1"/>
      <c r="E11" s="1"/>
    </row>
    <row r="12" spans="1:5" x14ac:dyDescent="0.3">
      <c r="B12" s="1"/>
      <c r="C12" s="1"/>
      <c r="D12" s="1"/>
      <c r="E12" s="1"/>
    </row>
    <row r="13" spans="1:5" x14ac:dyDescent="0.3">
      <c r="A13" t="s">
        <v>10</v>
      </c>
      <c r="B13" s="1">
        <v>25</v>
      </c>
      <c r="C13" s="1">
        <v>15</v>
      </c>
      <c r="D13" s="1"/>
      <c r="E13" s="1"/>
    </row>
    <row r="14" spans="1:5" x14ac:dyDescent="0.3">
      <c r="A14" t="s">
        <v>11</v>
      </c>
      <c r="B14" s="1">
        <v>31.25</v>
      </c>
      <c r="C14" s="1">
        <v>20</v>
      </c>
      <c r="D14" s="1"/>
      <c r="E14" s="1"/>
    </row>
    <row r="15" spans="1:5" x14ac:dyDescent="0.3">
      <c r="A15" t="s">
        <v>12</v>
      </c>
      <c r="B15" s="1">
        <v>75</v>
      </c>
      <c r="C15" s="1">
        <v>45</v>
      </c>
      <c r="D15" s="1"/>
      <c r="E15" s="1"/>
    </row>
    <row r="16" spans="1:5" x14ac:dyDescent="0.3">
      <c r="B16" s="1"/>
      <c r="C16" s="1"/>
    </row>
    <row r="17" spans="2:3" x14ac:dyDescent="0.3">
      <c r="B17" s="1"/>
      <c r="C17" s="1"/>
    </row>
    <row r="18" spans="2:3" x14ac:dyDescent="0.3">
      <c r="B18" s="1"/>
      <c r="C18" s="1"/>
    </row>
    <row r="19" spans="2:3" x14ac:dyDescent="0.3">
      <c r="B19" s="1"/>
      <c r="C19" s="1"/>
    </row>
    <row r="20" spans="2:3" x14ac:dyDescent="0.3">
      <c r="B20" s="1"/>
      <c r="C20" s="1"/>
    </row>
    <row r="21" spans="2:3" x14ac:dyDescent="0.3">
      <c r="B21" s="1"/>
      <c r="C21" s="1"/>
    </row>
  </sheetData>
  <sheetProtection algorithmName="SHA-512" hashValue="v4WMMkWggNQ18XrffnsvOtZIUhqCtBwXupWOUTEj52ISZ64TDoFIZLMVzO/T4+rKWzUSNVR987eBrNrsJ2OSNg==" saltValue="iP6Qez/VfDmzv6AQbYBaog==" spinCount="100000" sheet="1" objects="1" scenario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19C13C0005CC8478D387B626DD4C0CE" ma:contentTypeVersion="0" ma:contentTypeDescription="Create a new document." ma:contentTypeScope="" ma:versionID="9e8e981651b4b22b700bf12e535c45ad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6ff03dde4259c08ff71d8d05c94e2e99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11923B4-C7E2-4952-AF7A-0B53EF1C7356}"/>
</file>

<file path=customXml/itemProps2.xml><?xml version="1.0" encoding="utf-8"?>
<ds:datastoreItem xmlns:ds="http://schemas.openxmlformats.org/officeDocument/2006/customXml" ds:itemID="{C38D8494-ABD4-4F59-A184-CFB12F48194F}"/>
</file>

<file path=customXml/itemProps3.xml><?xml version="1.0" encoding="utf-8"?>
<ds:datastoreItem xmlns:ds="http://schemas.openxmlformats.org/officeDocument/2006/customXml" ds:itemID="{A6925EA3-C732-4806-BF5A-56DF652EF85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Seed Mix Calculator</vt:lpstr>
      <vt:lpstr>Lists</vt:lpstr>
      <vt:lpstr>'Seed Mix Calculator'!SeedMix</vt:lpstr>
    </vt:vector>
  </TitlesOfParts>
  <Company>State of Maryland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Saiping Tso</dc:creator>
  <cp:lastModifiedBy>Rona Flagle</cp:lastModifiedBy>
  <cp:lastPrinted>2023-06-13T16:16:31Z</cp:lastPrinted>
  <dcterms:created xsi:type="dcterms:W3CDTF">2022-09-02T20:53:09Z</dcterms:created>
  <dcterms:modified xsi:type="dcterms:W3CDTF">2023-06-15T15:42:30Z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0x010100019C13C0005CC8478D387B626DD4C0CE</vt:lpwstr>
  </property>
</Properties>
</file>